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KTO work\관광통계\월통계\202412\공표용\"/>
    </mc:Choice>
  </mc:AlternateContent>
  <bookViews>
    <workbookView xWindow="3340" yWindow="-15" windowWidth="25504" windowHeight="12277" tabRatio="814"/>
  </bookViews>
  <sheets>
    <sheet name="성별 입국(12월)" sheetId="1" r:id="rId1"/>
    <sheet name="연령별 입국(12월)" sheetId="2" r:id="rId2"/>
    <sheet name="목적별 입국(12월)" sheetId="3" r:id="rId3"/>
    <sheet name="교통수단별 입국(12월)" sheetId="4" r:id="rId4"/>
    <sheet name="성별 입국(1~12월)" sheetId="13" r:id="rId5"/>
    <sheet name="연령별 입국(1~12월)" sheetId="17" r:id="rId6"/>
    <sheet name="목적별 입국(1~12월)" sheetId="15" r:id="rId7"/>
    <sheet name="교통수단별 입국(1~12월)" sheetId="19" r:id="rId8"/>
    <sheet name="성별 출국" sheetId="9" r:id="rId9"/>
    <sheet name="연령별 출국" sheetId="10" r:id="rId10"/>
    <sheet name="교통수단별 출국" sheetId="11" r:id="rId11"/>
  </sheets>
  <calcPr calcId="162913"/>
</workbook>
</file>

<file path=xl/calcChain.xml><?xml version="1.0" encoding="utf-8"?>
<calcChain xmlns="http://schemas.openxmlformats.org/spreadsheetml/2006/main">
  <c r="B16" i="9" l="1"/>
  <c r="D16" i="9" s="1"/>
  <c r="B15" i="9"/>
  <c r="D15" i="9" s="1"/>
  <c r="B14" i="9"/>
  <c r="D14" i="9" s="1"/>
  <c r="B13" i="9" l="1"/>
  <c r="D13" i="9" s="1"/>
  <c r="B12" i="9"/>
  <c r="D12" i="9" s="1"/>
  <c r="B11" i="9" l="1"/>
  <c r="D11" i="9" s="1"/>
  <c r="B10" i="9" l="1"/>
  <c r="D10" i="9" s="1"/>
  <c r="B9" i="9"/>
  <c r="D9" i="9" s="1"/>
  <c r="C4" i="9" l="1"/>
  <c r="I4" i="9" l="1"/>
  <c r="B6" i="9"/>
  <c r="D6" i="9" s="1"/>
  <c r="B7" i="9"/>
  <c r="D7" i="9" s="1"/>
  <c r="B8" i="9"/>
  <c r="D8" i="9" s="1"/>
  <c r="B5" i="9"/>
  <c r="D5" i="9" s="1"/>
  <c r="G4" i="9"/>
  <c r="E4" i="9"/>
  <c r="B4" i="9" l="1"/>
  <c r="D4" i="9" l="1"/>
  <c r="C23" i="1"/>
  <c r="E23" i="1" s="1"/>
  <c r="C27" i="1"/>
  <c r="E27" i="1" s="1"/>
  <c r="C49" i="1"/>
  <c r="E49" i="1" s="1"/>
  <c r="C68" i="1"/>
  <c r="E68" i="1" s="1"/>
  <c r="C7" i="3"/>
  <c r="E7" i="3" s="1"/>
  <c r="C19" i="3"/>
  <c r="E19" i="3" s="1"/>
  <c r="C23" i="3"/>
  <c r="E23" i="3" s="1"/>
  <c r="C27" i="3"/>
  <c r="E27" i="3" s="1"/>
  <c r="C37" i="3"/>
  <c r="E37" i="3" s="1"/>
  <c r="C15" i="13"/>
  <c r="C32" i="13"/>
  <c r="C41" i="13"/>
  <c r="C45" i="13"/>
  <c r="C49" i="13"/>
  <c r="C62" i="13"/>
  <c r="C68" i="13"/>
  <c r="C7" i="15"/>
  <c r="C11" i="15"/>
  <c r="C15" i="15"/>
  <c r="C19" i="15"/>
  <c r="C23" i="15"/>
  <c r="C27" i="15"/>
  <c r="C32" i="15"/>
  <c r="C37" i="15"/>
  <c r="C41" i="15"/>
  <c r="C45" i="15"/>
  <c r="C49" i="15"/>
  <c r="C53" i="15"/>
  <c r="C57" i="15"/>
  <c r="C62" i="15"/>
  <c r="C68" i="15"/>
  <c r="C11" i="1"/>
  <c r="E11" i="1" s="1"/>
  <c r="C19" i="1"/>
  <c r="E19" i="1" s="1"/>
  <c r="C32" i="1"/>
  <c r="E32" i="1" s="1"/>
  <c r="C37" i="1"/>
  <c r="E37" i="1" s="1"/>
  <c r="C68" i="3"/>
  <c r="E68" i="3" s="1"/>
  <c r="C11" i="13"/>
  <c r="C19" i="13"/>
  <c r="C27" i="13"/>
  <c r="C53" i="13"/>
  <c r="C6" i="1"/>
  <c r="E6" i="1" s="1"/>
  <c r="C10" i="1"/>
  <c r="E10" i="1" s="1"/>
  <c r="C14" i="1"/>
  <c r="E14" i="1" s="1"/>
  <c r="C18" i="1"/>
  <c r="E18" i="1" s="1"/>
  <c r="C22" i="1"/>
  <c r="E22" i="1" s="1"/>
  <c r="C26" i="1"/>
  <c r="E26" i="1" s="1"/>
  <c r="C31" i="1"/>
  <c r="E31" i="1" s="1"/>
  <c r="C35" i="1"/>
  <c r="E35" i="1" s="1"/>
  <c r="C40" i="1"/>
  <c r="E40" i="1" s="1"/>
  <c r="C44" i="1"/>
  <c r="E44" i="1" s="1"/>
  <c r="C48" i="1"/>
  <c r="E48" i="1" s="1"/>
  <c r="C52" i="1"/>
  <c r="E52" i="1" s="1"/>
  <c r="C56" i="1"/>
  <c r="E56" i="1" s="1"/>
  <c r="C61" i="1"/>
  <c r="E61" i="1" s="1"/>
  <c r="C66" i="1"/>
  <c r="E66" i="1" s="1"/>
  <c r="C8" i="3"/>
  <c r="E8" i="3" s="1"/>
  <c r="C12" i="3"/>
  <c r="E12" i="3" s="1"/>
  <c r="C16" i="3"/>
  <c r="E16" i="3" s="1"/>
  <c r="C20" i="3"/>
  <c r="E20" i="3" s="1"/>
  <c r="C24" i="3"/>
  <c r="E24" i="3" s="1"/>
  <c r="C28" i="3"/>
  <c r="E28" i="3" s="1"/>
  <c r="C33" i="3"/>
  <c r="E33" i="3" s="1"/>
  <c r="C38" i="3"/>
  <c r="E38" i="3" s="1"/>
  <c r="C42" i="3"/>
  <c r="E42" i="3" s="1"/>
  <c r="C46" i="3"/>
  <c r="E46" i="3" s="1"/>
  <c r="C50" i="3"/>
  <c r="E50" i="3" s="1"/>
  <c r="C54" i="3"/>
  <c r="E54" i="3" s="1"/>
  <c r="C58" i="3"/>
  <c r="E58" i="3" s="1"/>
  <c r="C63" i="3"/>
  <c r="E63" i="3" s="1"/>
  <c r="C70" i="3"/>
  <c r="E70" i="3" s="1"/>
  <c r="C6" i="13"/>
  <c r="C10" i="13"/>
  <c r="C14" i="13"/>
  <c r="C18" i="13"/>
  <c r="C22" i="13"/>
  <c r="C26" i="13"/>
  <c r="C31" i="13"/>
  <c r="C35" i="13"/>
  <c r="C40" i="13"/>
  <c r="C44" i="13"/>
  <c r="C48" i="13"/>
  <c r="C52" i="13"/>
  <c r="C56" i="13"/>
  <c r="C61" i="13"/>
  <c r="C66" i="13"/>
  <c r="C8" i="15"/>
  <c r="C12" i="15"/>
  <c r="C16" i="15"/>
  <c r="C20" i="15"/>
  <c r="C24" i="15"/>
  <c r="C28" i="15"/>
  <c r="C33" i="15"/>
  <c r="C38" i="15"/>
  <c r="C42" i="15"/>
  <c r="C46" i="15"/>
  <c r="C50" i="15"/>
  <c r="C54" i="15"/>
  <c r="C58" i="15"/>
  <c r="C63" i="15"/>
  <c r="C70" i="15"/>
  <c r="C7" i="1"/>
  <c r="E7" i="1" s="1"/>
  <c r="C57" i="1"/>
  <c r="E57" i="1" s="1"/>
  <c r="C62" i="1"/>
  <c r="E62" i="1" s="1"/>
  <c r="C49" i="3"/>
  <c r="E49" i="3" s="1"/>
  <c r="C53" i="3"/>
  <c r="E53" i="3" s="1"/>
  <c r="C57" i="3"/>
  <c r="E57" i="3" s="1"/>
  <c r="C62" i="3"/>
  <c r="E62" i="3" s="1"/>
  <c r="C7" i="13"/>
  <c r="C23" i="13"/>
  <c r="C37" i="13"/>
  <c r="C57" i="13"/>
  <c r="C5" i="1"/>
  <c r="E5" i="1" s="1"/>
  <c r="C13" i="1"/>
  <c r="E13" i="1" s="1"/>
  <c r="C17" i="1"/>
  <c r="E17" i="1" s="1"/>
  <c r="C21" i="1"/>
  <c r="E21" i="1" s="1"/>
  <c r="C29" i="1"/>
  <c r="E29" i="1" s="1"/>
  <c r="C43" i="1"/>
  <c r="E43" i="1" s="1"/>
  <c r="C47" i="1"/>
  <c r="E47" i="1" s="1"/>
  <c r="C59" i="1"/>
  <c r="E59" i="1" s="1"/>
  <c r="C65" i="1"/>
  <c r="E65" i="1" s="1"/>
  <c r="C5" i="3"/>
  <c r="E5" i="3" s="1"/>
  <c r="C9" i="3"/>
  <c r="E9" i="3" s="1"/>
  <c r="C13" i="3"/>
  <c r="E13" i="3" s="1"/>
  <c r="C17" i="3"/>
  <c r="E17" i="3" s="1"/>
  <c r="C21" i="3"/>
  <c r="E21" i="3" s="1"/>
  <c r="C25" i="3"/>
  <c r="E25" i="3" s="1"/>
  <c r="C29" i="3"/>
  <c r="E29" i="3" s="1"/>
  <c r="C34" i="3"/>
  <c r="E34" i="3" s="1"/>
  <c r="C39" i="3"/>
  <c r="E39" i="3" s="1"/>
  <c r="C43" i="3"/>
  <c r="E43" i="3" s="1"/>
  <c r="C47" i="3"/>
  <c r="E47" i="3" s="1"/>
  <c r="C51" i="3"/>
  <c r="E51" i="3" s="1"/>
  <c r="C55" i="3"/>
  <c r="E55" i="3" s="1"/>
  <c r="C59" i="3"/>
  <c r="E59" i="3" s="1"/>
  <c r="C65" i="3"/>
  <c r="E65" i="3" s="1"/>
  <c r="C5" i="13"/>
  <c r="C9" i="13"/>
  <c r="C13" i="13"/>
  <c r="C17" i="13"/>
  <c r="C21" i="13"/>
  <c r="C25" i="13"/>
  <c r="C29" i="13"/>
  <c r="C34" i="13"/>
  <c r="C39" i="13"/>
  <c r="C43" i="13"/>
  <c r="C47" i="13"/>
  <c r="C51" i="13"/>
  <c r="C55" i="13"/>
  <c r="C59" i="13"/>
  <c r="C65" i="13"/>
  <c r="C5" i="15"/>
  <c r="C9" i="15"/>
  <c r="C13" i="15"/>
  <c r="C17" i="15"/>
  <c r="C21" i="15"/>
  <c r="C25" i="15"/>
  <c r="C29" i="15"/>
  <c r="C34" i="15"/>
  <c r="C39" i="15"/>
  <c r="C43" i="15"/>
  <c r="C47" i="15"/>
  <c r="C51" i="15"/>
  <c r="C55" i="15"/>
  <c r="C59" i="15"/>
  <c r="C65" i="15"/>
  <c r="C15" i="1"/>
  <c r="E15" i="1" s="1"/>
  <c r="C41" i="1"/>
  <c r="E41" i="1" s="1"/>
  <c r="C45" i="1"/>
  <c r="E45" i="1" s="1"/>
  <c r="C53" i="1"/>
  <c r="E53" i="1" s="1"/>
  <c r="C11" i="3"/>
  <c r="E11" i="3" s="1"/>
  <c r="C15" i="3"/>
  <c r="E15" i="3" s="1"/>
  <c r="C32" i="3"/>
  <c r="E32" i="3" s="1"/>
  <c r="C41" i="3"/>
  <c r="E41" i="3" s="1"/>
  <c r="C45" i="3"/>
  <c r="E45" i="3" s="1"/>
  <c r="C9" i="1"/>
  <c r="E9" i="1" s="1"/>
  <c r="C25" i="1"/>
  <c r="E25" i="1" s="1"/>
  <c r="C34" i="1"/>
  <c r="E34" i="1" s="1"/>
  <c r="C39" i="1"/>
  <c r="E39" i="1" s="1"/>
  <c r="C51" i="1"/>
  <c r="E51" i="1" s="1"/>
  <c r="C55" i="1"/>
  <c r="E55" i="1" s="1"/>
  <c r="C8" i="1"/>
  <c r="E8" i="1" s="1"/>
  <c r="C12" i="1"/>
  <c r="E12" i="1" s="1"/>
  <c r="C16" i="1"/>
  <c r="E16" i="1" s="1"/>
  <c r="C20" i="1"/>
  <c r="E20" i="1" s="1"/>
  <c r="C24" i="1"/>
  <c r="E24" i="1" s="1"/>
  <c r="C28" i="1"/>
  <c r="E28" i="1" s="1"/>
  <c r="C33" i="1"/>
  <c r="E33" i="1" s="1"/>
  <c r="C38" i="1"/>
  <c r="E38" i="1" s="1"/>
  <c r="C42" i="1"/>
  <c r="E42" i="1" s="1"/>
  <c r="C46" i="1"/>
  <c r="E46" i="1" s="1"/>
  <c r="C50" i="1"/>
  <c r="E50" i="1" s="1"/>
  <c r="C54" i="1"/>
  <c r="E54" i="1" s="1"/>
  <c r="C58" i="1"/>
  <c r="E58" i="1" s="1"/>
  <c r="C63" i="1"/>
  <c r="E63" i="1" s="1"/>
  <c r="C70" i="1"/>
  <c r="E70" i="1" s="1"/>
  <c r="C6" i="3"/>
  <c r="E6" i="3" s="1"/>
  <c r="C10" i="3"/>
  <c r="E10" i="3" s="1"/>
  <c r="C14" i="3"/>
  <c r="E14" i="3" s="1"/>
  <c r="C18" i="3"/>
  <c r="E18" i="3" s="1"/>
  <c r="C22" i="3"/>
  <c r="E22" i="3" s="1"/>
  <c r="C26" i="3"/>
  <c r="E26" i="3" s="1"/>
  <c r="C31" i="3"/>
  <c r="E31" i="3" s="1"/>
  <c r="C35" i="3"/>
  <c r="E35" i="3" s="1"/>
  <c r="C40" i="3"/>
  <c r="E40" i="3" s="1"/>
  <c r="C44" i="3"/>
  <c r="E44" i="3" s="1"/>
  <c r="C48" i="3"/>
  <c r="E48" i="3" s="1"/>
  <c r="C52" i="3"/>
  <c r="E52" i="3" s="1"/>
  <c r="C56" i="3"/>
  <c r="E56" i="3" s="1"/>
  <c r="C61" i="3"/>
  <c r="E61" i="3" s="1"/>
  <c r="C66" i="3"/>
  <c r="E66" i="3" s="1"/>
  <c r="C8" i="13"/>
  <c r="C12" i="13"/>
  <c r="C16" i="13"/>
  <c r="C20" i="13"/>
  <c r="C24" i="13"/>
  <c r="C28" i="13"/>
  <c r="C33" i="13"/>
  <c r="C38" i="13"/>
  <c r="C42" i="13"/>
  <c r="C46" i="13"/>
  <c r="C50" i="13"/>
  <c r="C54" i="13"/>
  <c r="C58" i="13"/>
  <c r="C63" i="13"/>
  <c r="C70" i="13"/>
  <c r="C6" i="15"/>
  <c r="C10" i="15"/>
  <c r="C14" i="15"/>
  <c r="C18" i="15"/>
  <c r="C22" i="15"/>
  <c r="C26" i="15"/>
  <c r="C31" i="15"/>
  <c r="C35" i="15"/>
  <c r="C40" i="15"/>
  <c r="C44" i="15"/>
  <c r="C48" i="15"/>
  <c r="C52" i="15"/>
  <c r="C56" i="15"/>
  <c r="C61" i="15"/>
  <c r="C66" i="15"/>
  <c r="O67" i="15" l="1"/>
  <c r="O30" i="15"/>
  <c r="O71" i="15"/>
  <c r="O69" i="15"/>
  <c r="O64" i="15"/>
  <c r="O36" i="15" l="1"/>
  <c r="O60" i="15"/>
  <c r="O4" i="15" l="1"/>
  <c r="D71" i="15"/>
  <c r="D64" i="15"/>
  <c r="D60" i="15"/>
  <c r="E61" i="15"/>
  <c r="E58" i="15"/>
  <c r="E41" i="15"/>
  <c r="E32" i="15"/>
  <c r="E27" i="15"/>
  <c r="E14" i="15"/>
  <c r="K71" i="15"/>
  <c r="G71" i="15"/>
  <c r="G69" i="15"/>
  <c r="D69" i="15"/>
  <c r="E65" i="15"/>
  <c r="E63" i="15"/>
  <c r="E44" i="15"/>
  <c r="E42" i="15"/>
  <c r="E38" i="15"/>
  <c r="C36" i="15"/>
  <c r="E28" i="15"/>
  <c r="E23" i="15"/>
  <c r="E22" i="15"/>
  <c r="E20" i="15"/>
  <c r="E18" i="15"/>
  <c r="E16" i="15"/>
  <c r="D60" i="13"/>
  <c r="C71" i="13"/>
  <c r="C69" i="13"/>
  <c r="E66" i="13"/>
  <c r="E63" i="13"/>
  <c r="C64" i="13"/>
  <c r="E58" i="13"/>
  <c r="E56" i="13"/>
  <c r="E54" i="13"/>
  <c r="E52" i="13"/>
  <c r="E51" i="13"/>
  <c r="E50" i="13"/>
  <c r="E48" i="13"/>
  <c r="E47" i="13"/>
  <c r="E46" i="13"/>
  <c r="E44" i="13"/>
  <c r="E43" i="13"/>
  <c r="E42" i="13"/>
  <c r="E41" i="13"/>
  <c r="E40" i="13"/>
  <c r="E39" i="13"/>
  <c r="E38" i="13"/>
  <c r="E37" i="13"/>
  <c r="E35" i="13"/>
  <c r="E33" i="13"/>
  <c r="E31" i="13"/>
  <c r="E24" i="13"/>
  <c r="E22" i="13"/>
  <c r="E20" i="13"/>
  <c r="E18" i="13"/>
  <c r="E16" i="13"/>
  <c r="E14" i="13"/>
  <c r="E12" i="13"/>
  <c r="E10" i="13"/>
  <c r="E8" i="13"/>
  <c r="E6" i="13"/>
  <c r="D71" i="13"/>
  <c r="K71" i="13"/>
  <c r="I71" i="13"/>
  <c r="G71" i="13"/>
  <c r="D69" i="13"/>
  <c r="K69" i="13"/>
  <c r="I69" i="13"/>
  <c r="G69" i="13"/>
  <c r="K67" i="13"/>
  <c r="I67" i="13"/>
  <c r="G67" i="13"/>
  <c r="E62" i="13"/>
  <c r="K64" i="13"/>
  <c r="I64" i="13"/>
  <c r="G64" i="13"/>
  <c r="D64" i="13"/>
  <c r="K60" i="13"/>
  <c r="K36" i="13"/>
  <c r="G36" i="13"/>
  <c r="I69" i="3"/>
  <c r="G69" i="3"/>
  <c r="O71" i="3"/>
  <c r="O69" i="3"/>
  <c r="O64" i="3"/>
  <c r="M69" i="3"/>
  <c r="M64" i="3"/>
  <c r="I67" i="3"/>
  <c r="G71" i="3"/>
  <c r="I71" i="1"/>
  <c r="I69" i="1"/>
  <c r="G69" i="1"/>
  <c r="K71" i="1"/>
  <c r="K69" i="1"/>
  <c r="K64" i="1"/>
  <c r="G64" i="3" l="1"/>
  <c r="M67" i="3"/>
  <c r="E66" i="15"/>
  <c r="D67" i="15"/>
  <c r="K36" i="15"/>
  <c r="G60" i="15"/>
  <c r="K69" i="15"/>
  <c r="D36" i="15"/>
  <c r="E36" i="15" s="1"/>
  <c r="E34" i="15"/>
  <c r="G64" i="1"/>
  <c r="I71" i="3"/>
  <c r="K60" i="15"/>
  <c r="C67" i="13"/>
  <c r="I64" i="1"/>
  <c r="K71" i="3"/>
  <c r="M71" i="3"/>
  <c r="E62" i="15"/>
  <c r="E59" i="15"/>
  <c r="G71" i="1"/>
  <c r="G67" i="3"/>
  <c r="K69" i="3"/>
  <c r="G60" i="1"/>
  <c r="I30" i="1"/>
  <c r="I36" i="1"/>
  <c r="I60" i="1"/>
  <c r="I67" i="1"/>
  <c r="K30" i="1"/>
  <c r="K36" i="1"/>
  <c r="K67" i="1"/>
  <c r="M60" i="3"/>
  <c r="K60" i="1"/>
  <c r="G67" i="1"/>
  <c r="K64" i="3"/>
  <c r="M30" i="3"/>
  <c r="G30" i="1"/>
  <c r="G36" i="1"/>
  <c r="G60" i="3"/>
  <c r="I64" i="3"/>
  <c r="K67" i="3"/>
  <c r="M36" i="3"/>
  <c r="G30" i="3"/>
  <c r="G36" i="3"/>
  <c r="O36" i="3"/>
  <c r="I30" i="3"/>
  <c r="I36" i="3"/>
  <c r="I60" i="3"/>
  <c r="K30" i="3"/>
  <c r="K36" i="3"/>
  <c r="K60" i="3"/>
  <c r="O30" i="3"/>
  <c r="O60" i="3"/>
  <c r="O67" i="3"/>
  <c r="G30" i="13"/>
  <c r="K30" i="13"/>
  <c r="E45" i="13"/>
  <c r="D36" i="13"/>
  <c r="E31" i="15"/>
  <c r="E35" i="15"/>
  <c r="M69" i="15"/>
  <c r="E13" i="15"/>
  <c r="C30" i="15"/>
  <c r="K30" i="15"/>
  <c r="I30" i="15"/>
  <c r="E5" i="15"/>
  <c r="M30" i="15"/>
  <c r="E6" i="15"/>
  <c r="E7" i="15"/>
  <c r="E8" i="15"/>
  <c r="E9" i="15"/>
  <c r="E10" i="15"/>
  <c r="E11" i="15"/>
  <c r="E12" i="15"/>
  <c r="G30" i="15"/>
  <c r="E15" i="15"/>
  <c r="E24" i="15"/>
  <c r="G36" i="15"/>
  <c r="M36" i="15"/>
  <c r="I60" i="15"/>
  <c r="E47" i="15"/>
  <c r="D30" i="15"/>
  <c r="I36" i="15"/>
  <c r="E37" i="15"/>
  <c r="E46" i="15"/>
  <c r="E17" i="15"/>
  <c r="E19" i="15"/>
  <c r="E21" i="15"/>
  <c r="E26" i="15"/>
  <c r="E33" i="15"/>
  <c r="E40" i="15"/>
  <c r="E45" i="15"/>
  <c r="E25" i="15"/>
  <c r="E29" i="15"/>
  <c r="C60" i="15"/>
  <c r="M60" i="15"/>
  <c r="E39" i="15"/>
  <c r="E43" i="15"/>
  <c r="E48" i="15"/>
  <c r="M64" i="15"/>
  <c r="M67" i="15"/>
  <c r="G64" i="15"/>
  <c r="G67" i="15"/>
  <c r="C69" i="15"/>
  <c r="E68" i="15"/>
  <c r="E49" i="15"/>
  <c r="E50" i="15"/>
  <c r="E51" i="15"/>
  <c r="E52" i="15"/>
  <c r="E53" i="15"/>
  <c r="E54" i="15"/>
  <c r="E55" i="15"/>
  <c r="E56" i="15"/>
  <c r="E57" i="15"/>
  <c r="I64" i="15"/>
  <c r="C67" i="15"/>
  <c r="C64" i="15"/>
  <c r="K64" i="15"/>
  <c r="K67" i="15"/>
  <c r="I67" i="15"/>
  <c r="I69" i="15"/>
  <c r="I71" i="15"/>
  <c r="M71" i="15"/>
  <c r="E70" i="15"/>
  <c r="C71" i="15"/>
  <c r="E53" i="13"/>
  <c r="E55" i="13"/>
  <c r="E49" i="13"/>
  <c r="E65" i="13"/>
  <c r="C30" i="13"/>
  <c r="I30" i="13"/>
  <c r="D30" i="13"/>
  <c r="E32" i="13"/>
  <c r="E34" i="13"/>
  <c r="G60" i="13"/>
  <c r="E59" i="13"/>
  <c r="E9" i="13"/>
  <c r="E11" i="13"/>
  <c r="E13" i="13"/>
  <c r="E17" i="13"/>
  <c r="E19" i="13"/>
  <c r="E21" i="13"/>
  <c r="E23" i="13"/>
  <c r="E25" i="13"/>
  <c r="E26" i="13"/>
  <c r="E27" i="13"/>
  <c r="E28" i="13"/>
  <c r="E29" i="13"/>
  <c r="C60" i="13"/>
  <c r="E69" i="13"/>
  <c r="E71" i="13"/>
  <c r="E5" i="13"/>
  <c r="E7" i="13"/>
  <c r="E15" i="13"/>
  <c r="C36" i="13"/>
  <c r="I36" i="13"/>
  <c r="I60" i="13"/>
  <c r="E64" i="13"/>
  <c r="D67" i="13"/>
  <c r="E57" i="13"/>
  <c r="E61" i="13"/>
  <c r="E68" i="13"/>
  <c r="E70" i="13"/>
  <c r="K4" i="13" l="1"/>
  <c r="D4" i="15"/>
  <c r="K4" i="1"/>
  <c r="C4" i="15"/>
  <c r="F30" i="15" s="1"/>
  <c r="M4" i="3"/>
  <c r="E67" i="13"/>
  <c r="G4" i="3"/>
  <c r="I4" i="1"/>
  <c r="O4" i="3"/>
  <c r="G4" i="1"/>
  <c r="I4" i="3"/>
  <c r="K4" i="3"/>
  <c r="E64" i="15"/>
  <c r="M4" i="15"/>
  <c r="E30" i="15"/>
  <c r="E71" i="15"/>
  <c r="E67" i="15"/>
  <c r="I4" i="15"/>
  <c r="E69" i="15"/>
  <c r="E60" i="15"/>
  <c r="G4" i="15"/>
  <c r="K4" i="15"/>
  <c r="E36" i="13"/>
  <c r="D4" i="13"/>
  <c r="I4" i="13"/>
  <c r="G4" i="13"/>
  <c r="C4" i="13"/>
  <c r="E30" i="13"/>
  <c r="E60" i="13"/>
  <c r="F30" i="13" l="1"/>
  <c r="F60" i="13"/>
  <c r="F60" i="15"/>
  <c r="F69" i="15"/>
  <c r="F67" i="15"/>
  <c r="F71" i="15"/>
  <c r="F44" i="15"/>
  <c r="F34" i="15"/>
  <c r="F42" i="15"/>
  <c r="F38" i="15"/>
  <c r="F28" i="15"/>
  <c r="E4" i="15"/>
  <c r="F6" i="15"/>
  <c r="F10" i="15"/>
  <c r="F16" i="15"/>
  <c r="F14" i="15"/>
  <c r="F43" i="15"/>
  <c r="F45" i="15"/>
  <c r="F53" i="15"/>
  <c r="F57" i="15"/>
  <c r="F61" i="15"/>
  <c r="F7" i="15"/>
  <c r="F11" i="15"/>
  <c r="F20" i="15"/>
  <c r="F40" i="15"/>
  <c r="F17" i="15"/>
  <c r="F15" i="15"/>
  <c r="F32" i="15"/>
  <c r="F46" i="15"/>
  <c r="F35" i="15"/>
  <c r="F27" i="15"/>
  <c r="F41" i="15"/>
  <c r="F50" i="15"/>
  <c r="F54" i="15"/>
  <c r="F58" i="15"/>
  <c r="F62" i="15"/>
  <c r="F8" i="15"/>
  <c r="F12" i="15"/>
  <c r="F21" i="15"/>
  <c r="F5" i="15"/>
  <c r="F18" i="15"/>
  <c r="F24" i="15"/>
  <c r="F33" i="15"/>
  <c r="F25" i="15"/>
  <c r="F49" i="15"/>
  <c r="F51" i="15"/>
  <c r="F55" i="15"/>
  <c r="F59" i="15"/>
  <c r="F70" i="15"/>
  <c r="F65" i="15"/>
  <c r="F63" i="15"/>
  <c r="F9" i="15"/>
  <c r="F13" i="15"/>
  <c r="F36" i="15"/>
  <c r="F19" i="15"/>
  <c r="F26" i="15"/>
  <c r="F22" i="15"/>
  <c r="F47" i="15"/>
  <c r="F29" i="15"/>
  <c r="F39" i="15"/>
  <c r="F31" i="15"/>
  <c r="F23" i="15"/>
  <c r="F37" i="15"/>
  <c r="F48" i="15"/>
  <c r="F52" i="15"/>
  <c r="F56" i="15"/>
  <c r="F68" i="15"/>
  <c r="F66" i="15"/>
  <c r="F64" i="15"/>
  <c r="F65" i="13"/>
  <c r="F63" i="13"/>
  <c r="F61" i="13"/>
  <c r="F59" i="13"/>
  <c r="F56" i="13"/>
  <c r="F52" i="13"/>
  <c r="F58" i="13"/>
  <c r="F62" i="13"/>
  <c r="F54" i="13"/>
  <c r="F50" i="13"/>
  <c r="F44" i="13"/>
  <c r="F42" i="13"/>
  <c r="E4" i="13"/>
  <c r="F70" i="13"/>
  <c r="F68" i="13"/>
  <c r="F66" i="13"/>
  <c r="F64" i="13"/>
  <c r="F46" i="13"/>
  <c r="F10" i="13"/>
  <c r="F28" i="13"/>
  <c r="F21" i="13"/>
  <c r="F14" i="13"/>
  <c r="F7" i="13"/>
  <c r="F12" i="13"/>
  <c r="F34" i="13"/>
  <c r="F29" i="13"/>
  <c r="F53" i="13"/>
  <c r="F45" i="13"/>
  <c r="F31" i="13"/>
  <c r="F9" i="13"/>
  <c r="F27" i="13"/>
  <c r="F37" i="13"/>
  <c r="F67" i="13"/>
  <c r="F71" i="13"/>
  <c r="F48" i="13"/>
  <c r="F15" i="13"/>
  <c r="F32" i="13"/>
  <c r="F8" i="13"/>
  <c r="F38" i="13"/>
  <c r="F19" i="13"/>
  <c r="F17" i="13"/>
  <c r="F40" i="13"/>
  <c r="F57" i="13"/>
  <c r="F47" i="13"/>
  <c r="F39" i="13"/>
  <c r="F51" i="13"/>
  <c r="F69" i="13"/>
  <c r="F33" i="13"/>
  <c r="F11" i="13"/>
  <c r="F18" i="13"/>
  <c r="F5" i="13"/>
  <c r="F13" i="13"/>
  <c r="F6" i="13"/>
  <c r="F22" i="13"/>
  <c r="F20" i="13"/>
  <c r="F25" i="13"/>
  <c r="F41" i="13"/>
  <c r="F55" i="13"/>
  <c r="F35" i="13"/>
  <c r="F24" i="13"/>
  <c r="F16" i="13"/>
  <c r="F23" i="13"/>
  <c r="F26" i="13"/>
  <c r="F49" i="13"/>
  <c r="F43" i="13"/>
  <c r="F36" i="13"/>
  <c r="D69" i="3" l="1"/>
  <c r="D71" i="3"/>
  <c r="D67" i="3" l="1"/>
  <c r="C36" i="3"/>
  <c r="C64" i="3"/>
  <c r="C60" i="3"/>
  <c r="D60" i="3"/>
  <c r="D64" i="3"/>
  <c r="C30" i="3"/>
  <c r="D30" i="3"/>
  <c r="C71" i="3"/>
  <c r="E71" i="3" s="1"/>
  <c r="C69" i="3"/>
  <c r="E69" i="3" s="1"/>
  <c r="C67" i="3"/>
  <c r="D36" i="3"/>
  <c r="D71" i="1"/>
  <c r="C71" i="1"/>
  <c r="D69" i="1"/>
  <c r="C69" i="1"/>
  <c r="E67" i="3" l="1"/>
  <c r="E69" i="1"/>
  <c r="E36" i="3"/>
  <c r="E71" i="1"/>
  <c r="E60" i="3"/>
  <c r="E64" i="3"/>
  <c r="E30" i="3"/>
  <c r="C4" i="3"/>
  <c r="D4" i="3"/>
  <c r="D60" i="1"/>
  <c r="D36" i="1"/>
  <c r="D30" i="1"/>
  <c r="D64" i="1"/>
  <c r="D67" i="1"/>
  <c r="C67" i="1"/>
  <c r="C30" i="1"/>
  <c r="C36" i="1"/>
  <c r="C60" i="1"/>
  <c r="C64" i="1"/>
  <c r="E67" i="1" l="1"/>
  <c r="E36" i="1"/>
  <c r="E60" i="1"/>
  <c r="F69" i="3"/>
  <c r="E4" i="3"/>
  <c r="E30" i="1"/>
  <c r="E64" i="1"/>
  <c r="D4" i="1"/>
  <c r="F9" i="3"/>
  <c r="F17" i="3"/>
  <c r="F25" i="3"/>
  <c r="F33" i="3"/>
  <c r="F41" i="3"/>
  <c r="F49" i="3"/>
  <c r="F57" i="3"/>
  <c r="F65" i="3"/>
  <c r="F12" i="3"/>
  <c r="F20" i="3"/>
  <c r="F56" i="3"/>
  <c r="F64" i="3"/>
  <c r="F52" i="3"/>
  <c r="F44" i="3"/>
  <c r="F36" i="3"/>
  <c r="F28" i="3"/>
  <c r="F7" i="3"/>
  <c r="F47" i="3"/>
  <c r="F10" i="3"/>
  <c r="F66" i="3"/>
  <c r="F38" i="3"/>
  <c r="F11" i="3"/>
  <c r="F19" i="3"/>
  <c r="F27" i="3"/>
  <c r="F35" i="3"/>
  <c r="F43" i="3"/>
  <c r="F51" i="3"/>
  <c r="F59" i="3"/>
  <c r="F67" i="3"/>
  <c r="F14" i="3"/>
  <c r="F22" i="3"/>
  <c r="F58" i="3"/>
  <c r="F62" i="3"/>
  <c r="F50" i="3"/>
  <c r="F42" i="3"/>
  <c r="F34" i="3"/>
  <c r="F8" i="3"/>
  <c r="F68" i="3"/>
  <c r="F15" i="3"/>
  <c r="F23" i="3"/>
  <c r="F39" i="3"/>
  <c r="F55" i="3"/>
  <c r="F18" i="3"/>
  <c r="F26" i="3"/>
  <c r="F46" i="3"/>
  <c r="F5" i="3"/>
  <c r="F13" i="3"/>
  <c r="F21" i="3"/>
  <c r="F29" i="3"/>
  <c r="F37" i="3"/>
  <c r="F45" i="3"/>
  <c r="F53" i="3"/>
  <c r="F61" i="3"/>
  <c r="F70" i="3"/>
  <c r="F16" i="3"/>
  <c r="F24" i="3"/>
  <c r="F60" i="3"/>
  <c r="F48" i="3"/>
  <c r="F40" i="3"/>
  <c r="F32" i="3"/>
  <c r="F6" i="3"/>
  <c r="F31" i="3"/>
  <c r="F63" i="3"/>
  <c r="F54" i="3"/>
  <c r="F30" i="3"/>
  <c r="F71" i="3"/>
  <c r="C4" i="1"/>
  <c r="E4" i="1" l="1"/>
  <c r="F9" i="1"/>
  <c r="F6" i="1" l="1"/>
  <c r="F70" i="1"/>
  <c r="F68" i="1"/>
  <c r="F66" i="1"/>
  <c r="F64" i="1"/>
  <c r="F62" i="1"/>
  <c r="F60" i="1"/>
  <c r="F58" i="1"/>
  <c r="F56" i="1"/>
  <c r="F54" i="1"/>
  <c r="F52" i="1"/>
  <c r="F50" i="1"/>
  <c r="F48" i="1"/>
  <c r="F46" i="1"/>
  <c r="F44" i="1"/>
  <c r="F42" i="1"/>
  <c r="F40" i="1"/>
  <c r="F38" i="1"/>
  <c r="F36" i="1"/>
  <c r="F34" i="1"/>
  <c r="F32" i="1"/>
  <c r="F30" i="1"/>
  <c r="F28" i="1"/>
  <c r="F26" i="1"/>
  <c r="F24" i="1"/>
  <c r="F22" i="1"/>
  <c r="F20" i="1"/>
  <c r="F18" i="1"/>
  <c r="F16" i="1"/>
  <c r="F14" i="1"/>
  <c r="F12" i="1"/>
  <c r="F10" i="1"/>
  <c r="F7" i="1"/>
  <c r="F5" i="1"/>
  <c r="F71" i="1"/>
  <c r="F69" i="1"/>
  <c r="F67" i="1"/>
  <c r="F65" i="1"/>
  <c r="F63" i="1"/>
  <c r="F61" i="1"/>
  <c r="F59" i="1"/>
  <c r="F57" i="1"/>
  <c r="F55" i="1"/>
  <c r="F53" i="1"/>
  <c r="F51" i="1"/>
  <c r="F49" i="1"/>
  <c r="F47" i="1"/>
  <c r="F45" i="1"/>
  <c r="F43" i="1"/>
  <c r="F41" i="1"/>
  <c r="F39" i="1"/>
  <c r="F37" i="1"/>
  <c r="F35" i="1"/>
  <c r="F33" i="1"/>
  <c r="F31" i="1"/>
  <c r="F29" i="1"/>
  <c r="F27" i="1"/>
  <c r="F25" i="1"/>
  <c r="F23" i="1"/>
  <c r="F21" i="1"/>
  <c r="F19" i="1"/>
  <c r="F17" i="1"/>
  <c r="F15" i="1"/>
  <c r="F13" i="1"/>
  <c r="F11" i="1"/>
  <c r="F8" i="1"/>
</calcChain>
</file>

<file path=xl/sharedStrings.xml><?xml version="1.0" encoding="utf-8"?>
<sst xmlns="http://schemas.openxmlformats.org/spreadsheetml/2006/main" count="1488" uniqueCount="162">
  <si>
    <t>월</t>
  </si>
  <si>
    <t>대륙</t>
  </si>
  <si>
    <t>국적</t>
  </si>
  <si>
    <t>계</t>
  </si>
  <si>
    <t>남성</t>
  </si>
  <si>
    <t>여성</t>
  </si>
  <si>
    <t>승무원</t>
  </si>
  <si>
    <t>총계</t>
  </si>
  <si>
    <t>아시아주</t>
  </si>
  <si>
    <t>중국</t>
  </si>
  <si>
    <t>일본</t>
  </si>
  <si>
    <t>대만</t>
  </si>
  <si>
    <t>태국</t>
  </si>
  <si>
    <t>홍콩</t>
  </si>
  <si>
    <t>필리핀</t>
  </si>
  <si>
    <t>말레이시아</t>
  </si>
  <si>
    <t>인도네시아</t>
  </si>
  <si>
    <t>싱가포르</t>
  </si>
  <si>
    <t>베트남</t>
  </si>
  <si>
    <t>인도</t>
  </si>
  <si>
    <t>몽골</t>
  </si>
  <si>
    <t>미얀마</t>
  </si>
  <si>
    <t>우즈베키스탄</t>
  </si>
  <si>
    <t>카자흐스탄</t>
  </si>
  <si>
    <t>GCC</t>
  </si>
  <si>
    <t>스리랑카</t>
  </si>
  <si>
    <t>이스라엘</t>
  </si>
  <si>
    <t>파키스탄</t>
  </si>
  <si>
    <t>방글라데시</t>
  </si>
  <si>
    <t>이란</t>
  </si>
  <si>
    <t>아시아 기타</t>
  </si>
  <si>
    <t>아시아주소계</t>
  </si>
  <si>
    <t>미주</t>
  </si>
  <si>
    <t>미국</t>
  </si>
  <si>
    <t>캐나다</t>
  </si>
  <si>
    <t>브라질</t>
  </si>
  <si>
    <t>멕시코</t>
  </si>
  <si>
    <t>미주 기타</t>
  </si>
  <si>
    <t>미주소계</t>
  </si>
  <si>
    <t>구주</t>
  </si>
  <si>
    <t>러시아</t>
  </si>
  <si>
    <t>영국</t>
  </si>
  <si>
    <t>독일</t>
  </si>
  <si>
    <t>프랑스</t>
  </si>
  <si>
    <t>이탈리아</t>
  </si>
  <si>
    <t>네덜란드</t>
  </si>
  <si>
    <t>우크라이나</t>
  </si>
  <si>
    <t>노르웨이</t>
  </si>
  <si>
    <t>스페인</t>
  </si>
  <si>
    <t>스웨덴</t>
  </si>
  <si>
    <t>폴란드</t>
  </si>
  <si>
    <t>덴마크</t>
  </si>
  <si>
    <t>핀란드</t>
  </si>
  <si>
    <t>루마니아</t>
  </si>
  <si>
    <t>스위스</t>
  </si>
  <si>
    <t>오스트리아</t>
  </si>
  <si>
    <t>아일랜드</t>
  </si>
  <si>
    <t>그리스</t>
  </si>
  <si>
    <t>벨기에</t>
  </si>
  <si>
    <t>포르투갈</t>
  </si>
  <si>
    <t>불가리아</t>
  </si>
  <si>
    <t>크로아티아</t>
  </si>
  <si>
    <t>구주 기타</t>
  </si>
  <si>
    <t>구주소계</t>
  </si>
  <si>
    <t>대양주</t>
  </si>
  <si>
    <t>뉴질랜드</t>
  </si>
  <si>
    <t>대양주 기타</t>
  </si>
  <si>
    <t>대양주소계</t>
  </si>
  <si>
    <t>아프리카</t>
  </si>
  <si>
    <t>남아프리카공화국</t>
  </si>
  <si>
    <t>아프리카 기타</t>
  </si>
  <si>
    <t>아프리카소계</t>
  </si>
  <si>
    <t>기타</t>
  </si>
  <si>
    <t>국적미상</t>
  </si>
  <si>
    <t>교포</t>
  </si>
  <si>
    <t>전년동기(명)</t>
  </si>
  <si>
    <t>국적</t>
    <phoneticPr fontId="16" type="noConversion"/>
  </si>
  <si>
    <t>인원
(명)</t>
  </si>
  <si>
    <t>전년동기
(명)</t>
  </si>
  <si>
    <t>성장률
(%)</t>
  </si>
  <si>
    <t>구성비
(%)</t>
  </si>
  <si>
    <t>관광</t>
  </si>
  <si>
    <t>상용</t>
  </si>
  <si>
    <t>공용</t>
  </si>
  <si>
    <t>유학연수</t>
  </si>
  <si>
    <t>인천공항</t>
  </si>
  <si>
    <t>김해공항</t>
  </si>
  <si>
    <t>김포공항</t>
  </si>
  <si>
    <t>제주공항</t>
  </si>
  <si>
    <t>기타공항</t>
  </si>
  <si>
    <t>공항소계</t>
  </si>
  <si>
    <t>부산항구</t>
  </si>
  <si>
    <t>인천항구</t>
  </si>
  <si>
    <t>제주항구</t>
  </si>
  <si>
    <t>기타항구</t>
  </si>
  <si>
    <t>항구소계</t>
  </si>
  <si>
    <t>성별출국</t>
  </si>
  <si>
    <t>연령별출국</t>
  </si>
  <si>
    <t>교통수단별출국</t>
  </si>
  <si>
    <t>성장률 
(%)</t>
  </si>
  <si>
    <t>2월</t>
  </si>
  <si>
    <t>1월</t>
  </si>
  <si>
    <t>대륙</t>
    <phoneticPr fontId="16" type="noConversion"/>
  </si>
  <si>
    <t>대륙</t>
    <phoneticPr fontId="16" type="noConversion"/>
  </si>
  <si>
    <t>국적</t>
    <phoneticPr fontId="16" type="noConversion"/>
  </si>
  <si>
    <t>기타소계</t>
  </si>
  <si>
    <t>교포 소계</t>
  </si>
  <si>
    <t>총계</t>
    <phoneticPr fontId="16" type="noConversion"/>
  </si>
  <si>
    <t>총계</t>
    <phoneticPr fontId="16" type="noConversion"/>
  </si>
  <si>
    <t>캄보디아</t>
  </si>
  <si>
    <t>4월</t>
  </si>
  <si>
    <t>5월</t>
  </si>
  <si>
    <t>6월</t>
  </si>
  <si>
    <t>3월</t>
  </si>
  <si>
    <t>7월</t>
  </si>
  <si>
    <t>8월</t>
  </si>
  <si>
    <t>9월</t>
  </si>
  <si>
    <t>10월</t>
    <phoneticPr fontId="16" type="noConversion"/>
  </si>
  <si>
    <t>10월</t>
    <phoneticPr fontId="16" type="noConversion"/>
  </si>
  <si>
    <t>11월</t>
  </si>
  <si>
    <t>12월</t>
    <phoneticPr fontId="16" type="noConversion"/>
  </si>
  <si>
    <t>12월</t>
    <phoneticPr fontId="16" type="noConversion"/>
  </si>
  <si>
    <t>마카오</t>
    <phoneticPr fontId="16" type="noConversion"/>
  </si>
  <si>
    <t>튀르키예</t>
    <phoneticPr fontId="16" type="noConversion"/>
  </si>
  <si>
    <t>* 자료 : 한국관광공사 한국관광데이터랩(https://datalab.visitkorea.or.kr/)</t>
    <phoneticPr fontId="16" type="noConversion"/>
  </si>
  <si>
    <t>호주</t>
    <phoneticPr fontId="16" type="noConversion"/>
  </si>
  <si>
    <t>0~9세</t>
    <phoneticPr fontId="16" type="noConversion"/>
  </si>
  <si>
    <t>10~19세</t>
    <phoneticPr fontId="16" type="noConversion"/>
  </si>
  <si>
    <t>20~29세</t>
    <phoneticPr fontId="16" type="noConversion"/>
  </si>
  <si>
    <t>30~39세</t>
    <phoneticPr fontId="16" type="noConversion"/>
  </si>
  <si>
    <t>40~49세</t>
    <phoneticPr fontId="16" type="noConversion"/>
  </si>
  <si>
    <t>50~59세</t>
    <phoneticPr fontId="16" type="noConversion"/>
  </si>
  <si>
    <t>60~69세</t>
    <phoneticPr fontId="16" type="noConversion"/>
  </si>
  <si>
    <t>70~79세</t>
    <phoneticPr fontId="16" type="noConversion"/>
  </si>
  <si>
    <t>80세 이상</t>
    <phoneticPr fontId="16" type="noConversion"/>
  </si>
  <si>
    <t>대구공항</t>
    <phoneticPr fontId="16" type="noConversion"/>
  </si>
  <si>
    <t>청주공항</t>
    <phoneticPr fontId="16" type="noConversion"/>
  </si>
  <si>
    <t>무안공항</t>
    <phoneticPr fontId="16" type="noConversion"/>
  </si>
  <si>
    <t>양양공항</t>
    <phoneticPr fontId="16" type="noConversion"/>
  </si>
  <si>
    <t>기타공항</t>
    <phoneticPr fontId="16" type="noConversion"/>
  </si>
  <si>
    <t>0~9세</t>
    <phoneticPr fontId="16" type="noConversion"/>
  </si>
  <si>
    <t>10~19세</t>
    <phoneticPr fontId="16" type="noConversion"/>
  </si>
  <si>
    <t>20~29세</t>
    <phoneticPr fontId="16" type="noConversion"/>
  </si>
  <si>
    <t>30~39세</t>
    <phoneticPr fontId="16" type="noConversion"/>
  </si>
  <si>
    <t>40~49세</t>
    <phoneticPr fontId="16" type="noConversion"/>
  </si>
  <si>
    <t>50~59세</t>
    <phoneticPr fontId="16" type="noConversion"/>
  </si>
  <si>
    <t>60~69세</t>
    <phoneticPr fontId="16" type="noConversion"/>
  </si>
  <si>
    <t>70~79세</t>
    <phoneticPr fontId="16" type="noConversion"/>
  </si>
  <si>
    <t>80세 이상</t>
    <phoneticPr fontId="16" type="noConversion"/>
  </si>
  <si>
    <t>대구공항</t>
    <phoneticPr fontId="16" type="noConversion"/>
  </si>
  <si>
    <t>청주공항</t>
    <phoneticPr fontId="16" type="noConversion"/>
  </si>
  <si>
    <t>양양공항</t>
    <phoneticPr fontId="16" type="noConversion"/>
  </si>
  <si>
    <t>무안공항</t>
    <phoneticPr fontId="16" type="noConversion"/>
  </si>
  <si>
    <t>성별국적별입국  (2024년 12월)</t>
    <phoneticPr fontId="16" type="noConversion"/>
  </si>
  <si>
    <t>연령별국적별입국  (2024년 12월)</t>
    <phoneticPr fontId="16" type="noConversion"/>
  </si>
  <si>
    <t>목적별국적별입국  (2024년 12월)</t>
    <phoneticPr fontId="16" type="noConversion"/>
  </si>
  <si>
    <t>교통수단별 국적별 입국  (2024년 12월)</t>
    <phoneticPr fontId="16" type="noConversion"/>
  </si>
  <si>
    <t>성별국적별입국  (2024년 1~12월)</t>
    <phoneticPr fontId="16" type="noConversion"/>
  </si>
  <si>
    <t>연령별국적별입국  (2024년 1~12월)</t>
    <phoneticPr fontId="16" type="noConversion"/>
  </si>
  <si>
    <t>목적별국적별입국  (2024년 1~12월)</t>
    <phoneticPr fontId="16" type="noConversion"/>
  </si>
  <si>
    <t>교통수단별 국적별 입국  (2024년 1~12월)</t>
    <phoneticPr fontId="16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</si>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</sst>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0.0_ "/>
    <numFmt numFmtId="179" formatCode="#,##0.0_ "/>
    <numFmt numFmtId="180" formatCode="#,##0_ "/>
    <numFmt numFmtId="181" formatCode="#,##0.0"/>
  </numFmts>
  <fonts count="43" x14ac:knownFonts="1"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5F5F5F"/>
      <name val="돋움"/>
      <family val="3"/>
      <charset val="129"/>
    </font>
    <font>
      <sz val="9"/>
      <color rgb="FF5F5F5F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FDBD1"/>
        <bgColor indexed="64"/>
      </patternFill>
    </fill>
    <fill>
      <patternFill patternType="solid">
        <fgColor rgb="FFF3EBD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41" fontId="4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65">
    <xf numFmtId="0" fontId="0" fillId="0" borderId="0" xfId="0">
      <alignment vertical="center"/>
    </xf>
    <xf numFmtId="0" fontId="37" fillId="0" borderId="0" xfId="0" applyFont="1">
      <alignment vertical="center"/>
    </xf>
    <xf numFmtId="0" fontId="0" fillId="0" borderId="0" xfId="0">
      <alignment vertical="center"/>
    </xf>
    <xf numFmtId="0" fontId="35" fillId="0" borderId="0" xfId="0" applyFont="1">
      <alignment vertical="center"/>
    </xf>
    <xf numFmtId="0" fontId="0" fillId="0" borderId="0" xfId="0">
      <alignment vertical="center"/>
    </xf>
    <xf numFmtId="49" fontId="38" fillId="33" borderId="13" xfId="86" applyNumberFormat="1" applyFont="1" applyFill="1" applyBorder="1" applyAlignment="1">
      <alignment horizontal="center" vertical="center" wrapText="1"/>
    </xf>
    <xf numFmtId="49" fontId="38" fillId="33" borderId="13" xfId="1" applyNumberFormat="1" applyFont="1" applyFill="1" applyBorder="1" applyAlignment="1">
      <alignment horizontal="center" vertical="center" wrapText="1"/>
    </xf>
    <xf numFmtId="49" fontId="40" fillId="0" borderId="11" xfId="0" applyNumberFormat="1" applyFont="1" applyBorder="1" applyAlignment="1">
      <alignment horizontal="left" vertical="center" wrapText="1"/>
    </xf>
    <xf numFmtId="0" fontId="40" fillId="0" borderId="12" xfId="0" applyFont="1" applyBorder="1" applyAlignment="1">
      <alignment horizontal="left" vertical="center" wrapText="1"/>
    </xf>
    <xf numFmtId="0" fontId="40" fillId="0" borderId="13" xfId="0" applyFont="1" applyBorder="1" applyAlignment="1">
      <alignment horizontal="left" vertical="center" wrapText="1"/>
    </xf>
    <xf numFmtId="49" fontId="40" fillId="0" borderId="12" xfId="0" applyNumberFormat="1" applyFont="1" applyBorder="1" applyAlignment="1">
      <alignment horizontal="left" vertical="center" wrapText="1"/>
    </xf>
    <xf numFmtId="177" fontId="38" fillId="33" borderId="13" xfId="158" applyNumberFormat="1" applyFont="1" applyFill="1" applyBorder="1" applyAlignment="1">
      <alignment horizontal="center" vertical="center" wrapText="1"/>
    </xf>
    <xf numFmtId="177" fontId="0" fillId="0" borderId="0" xfId="158" applyNumberFormat="1" applyFont="1">
      <alignment vertical="center"/>
    </xf>
    <xf numFmtId="177" fontId="37" fillId="0" borderId="0" xfId="158" applyNumberFormat="1" applyFont="1">
      <alignment vertical="center"/>
    </xf>
    <xf numFmtId="177" fontId="35" fillId="0" borderId="0" xfId="158" applyNumberFormat="1" applyFont="1">
      <alignment vertical="center"/>
    </xf>
    <xf numFmtId="49" fontId="40" fillId="0" borderId="10" xfId="168" applyNumberFormat="1" applyFont="1" applyBorder="1" applyAlignment="1">
      <alignment horizontal="left" vertical="center" wrapText="1"/>
    </xf>
    <xf numFmtId="49" fontId="40" fillId="0" borderId="13" xfId="168" applyNumberFormat="1" applyFont="1" applyBorder="1" applyAlignment="1">
      <alignment horizontal="left" vertical="center" wrapText="1"/>
    </xf>
    <xf numFmtId="49" fontId="40" fillId="0" borderId="10" xfId="168" applyNumberFormat="1" applyFont="1" applyBorder="1" applyAlignment="1">
      <alignment horizontal="left" vertical="center" wrapText="1"/>
    </xf>
    <xf numFmtId="49" fontId="40" fillId="0" borderId="13" xfId="168" applyNumberFormat="1" applyFont="1" applyBorder="1" applyAlignment="1">
      <alignment horizontal="left" vertical="center" wrapText="1"/>
    </xf>
    <xf numFmtId="49" fontId="39" fillId="34" borderId="10" xfId="168" applyNumberFormat="1" applyFont="1" applyFill="1" applyBorder="1" applyAlignment="1">
      <alignment horizontal="center" vertical="center" wrapText="1"/>
    </xf>
    <xf numFmtId="49" fontId="40" fillId="0" borderId="10" xfId="168" applyNumberFormat="1" applyFont="1" applyBorder="1" applyAlignment="1">
      <alignment horizontal="center" vertical="center" wrapText="1"/>
    </xf>
    <xf numFmtId="49" fontId="40" fillId="0" borderId="13" xfId="168" applyNumberFormat="1" applyFont="1" applyBorder="1" applyAlignment="1">
      <alignment horizontal="center" vertical="center" wrapText="1"/>
    </xf>
    <xf numFmtId="49" fontId="39" fillId="34" borderId="10" xfId="168" applyNumberFormat="1" applyFont="1" applyFill="1" applyBorder="1" applyAlignment="1">
      <alignment horizontal="center" vertical="center" wrapText="1"/>
    </xf>
    <xf numFmtId="49" fontId="40" fillId="0" borderId="10" xfId="168" applyNumberFormat="1" applyFont="1" applyBorder="1" applyAlignment="1">
      <alignment horizontal="center" vertical="center" wrapText="1"/>
    </xf>
    <xf numFmtId="49" fontId="40" fillId="0" borderId="13" xfId="168" applyNumberFormat="1" applyFont="1" applyBorder="1" applyAlignment="1">
      <alignment horizontal="center" vertical="center" wrapText="1"/>
    </xf>
    <xf numFmtId="49" fontId="39" fillId="34" borderId="16" xfId="0" applyNumberFormat="1" applyFont="1" applyFill="1" applyBorder="1" applyAlignment="1">
      <alignment vertical="center" wrapText="1"/>
    </xf>
    <xf numFmtId="49" fontId="39" fillId="34" borderId="15" xfId="0" applyNumberFormat="1" applyFont="1" applyFill="1" applyBorder="1" applyAlignment="1">
      <alignment vertical="center" wrapText="1"/>
    </xf>
    <xf numFmtId="178" fontId="40" fillId="0" borderId="10" xfId="168" applyNumberFormat="1" applyFont="1" applyFill="1" applyBorder="1" applyAlignment="1">
      <alignment horizontal="right" vertical="center" shrinkToFit="1"/>
    </xf>
    <xf numFmtId="0" fontId="42" fillId="0" borderId="0" xfId="0" applyFont="1">
      <alignment vertical="center"/>
    </xf>
    <xf numFmtId="178" fontId="39" fillId="34" borderId="16" xfId="0" applyNumberFormat="1" applyFont="1" applyFill="1" applyBorder="1" applyAlignment="1">
      <alignment horizontal="right" vertical="center" shrinkToFit="1"/>
    </xf>
    <xf numFmtId="178" fontId="40" fillId="0" borderId="10" xfId="168" applyNumberFormat="1" applyFont="1" applyBorder="1" applyAlignment="1">
      <alignment horizontal="right" vertical="center" shrinkToFit="1"/>
    </xf>
    <xf numFmtId="3" fontId="39" fillId="34" borderId="16" xfId="0" applyNumberFormat="1" applyFont="1" applyFill="1" applyBorder="1" applyAlignment="1">
      <alignment horizontal="right" vertical="center" shrinkToFit="1"/>
    </xf>
    <xf numFmtId="179" fontId="39" fillId="34" borderId="16" xfId="0" applyNumberFormat="1" applyFont="1" applyFill="1" applyBorder="1" applyAlignment="1">
      <alignment horizontal="right" vertical="center" shrinkToFit="1"/>
    </xf>
    <xf numFmtId="180" fontId="40" fillId="0" borderId="10" xfId="168" applyNumberFormat="1" applyFont="1" applyBorder="1" applyAlignment="1">
      <alignment horizontal="right" vertical="center" shrinkToFit="1"/>
    </xf>
    <xf numFmtId="179" fontId="40" fillId="0" borderId="10" xfId="168" applyNumberFormat="1" applyFont="1" applyBorder="1" applyAlignment="1">
      <alignment horizontal="right" vertical="center" shrinkToFit="1"/>
    </xf>
    <xf numFmtId="3" fontId="40" fillId="0" borderId="10" xfId="168" applyNumberFormat="1" applyFont="1" applyBorder="1" applyAlignment="1">
      <alignment horizontal="right" vertical="center" shrinkToFit="1"/>
    </xf>
    <xf numFmtId="181" fontId="40" fillId="0" borderId="10" xfId="168" applyNumberFormat="1" applyFont="1" applyBorder="1" applyAlignment="1">
      <alignment horizontal="right" vertical="center" shrinkToFit="1"/>
    </xf>
    <xf numFmtId="3" fontId="39" fillId="34" borderId="10" xfId="168" applyNumberFormat="1" applyFont="1" applyFill="1" applyBorder="1" applyAlignment="1">
      <alignment horizontal="right" vertical="center" shrinkToFit="1"/>
    </xf>
    <xf numFmtId="179" fontId="39" fillId="34" borderId="10" xfId="168" applyNumberFormat="1" applyFont="1" applyFill="1" applyBorder="1" applyAlignment="1">
      <alignment horizontal="right" vertical="center" shrinkToFit="1"/>
    </xf>
    <xf numFmtId="178" fontId="39" fillId="34" borderId="10" xfId="168" applyNumberFormat="1" applyFont="1" applyFill="1" applyBorder="1" applyAlignment="1">
      <alignment horizontal="right" vertical="center" shrinkToFit="1"/>
    </xf>
    <xf numFmtId="3" fontId="40" fillId="0" borderId="10" xfId="168" applyNumberFormat="1" applyFont="1" applyFill="1" applyBorder="1" applyAlignment="1">
      <alignment horizontal="right" vertical="center" shrinkToFit="1"/>
    </xf>
    <xf numFmtId="181" fontId="40" fillId="0" borderId="10" xfId="168" applyNumberFormat="1" applyFont="1" applyFill="1" applyBorder="1" applyAlignment="1">
      <alignment horizontal="right" vertical="center" shrinkToFit="1"/>
    </xf>
    <xf numFmtId="49" fontId="39" fillId="34" borderId="14" xfId="0" applyNumberFormat="1" applyFont="1" applyFill="1" applyBorder="1" applyAlignment="1">
      <alignment horizontal="center" vertical="center" wrapText="1"/>
    </xf>
    <xf numFmtId="49" fontId="39" fillId="34" borderId="16" xfId="0" applyNumberFormat="1" applyFont="1" applyFill="1" applyBorder="1" applyAlignment="1">
      <alignment horizontal="center" vertical="center" wrapText="1"/>
    </xf>
    <xf numFmtId="176" fontId="36" fillId="0" borderId="17" xfId="1" applyNumberFormat="1" applyFont="1" applyBorder="1" applyAlignment="1">
      <alignment horizontal="center" vertical="center" wrapText="1"/>
    </xf>
    <xf numFmtId="49" fontId="38" fillId="33" borderId="12" xfId="0" applyNumberFormat="1" applyFont="1" applyFill="1" applyBorder="1" applyAlignment="1">
      <alignment horizontal="center" vertical="center" wrapText="1"/>
    </xf>
    <xf numFmtId="49" fontId="38" fillId="33" borderId="13" xfId="0" applyNumberFormat="1" applyFont="1" applyFill="1" applyBorder="1" applyAlignment="1">
      <alignment horizontal="center" vertical="center" wrapText="1"/>
    </xf>
    <xf numFmtId="49" fontId="38" fillId="33" borderId="19" xfId="0" applyNumberFormat="1" applyFont="1" applyFill="1" applyBorder="1" applyAlignment="1">
      <alignment horizontal="center" vertical="center" wrapText="1"/>
    </xf>
    <xf numFmtId="49" fontId="38" fillId="33" borderId="18" xfId="0" applyNumberFormat="1" applyFont="1" applyFill="1" applyBorder="1" applyAlignment="1">
      <alignment horizontal="center" vertical="center" wrapText="1"/>
    </xf>
    <xf numFmtId="49" fontId="38" fillId="33" borderId="20" xfId="0" applyNumberFormat="1" applyFont="1" applyFill="1" applyBorder="1" applyAlignment="1">
      <alignment horizontal="center" vertical="center" wrapText="1"/>
    </xf>
    <xf numFmtId="49" fontId="39" fillId="34" borderId="15" xfId="0" applyNumberFormat="1" applyFont="1" applyFill="1" applyBorder="1" applyAlignment="1">
      <alignment horizontal="center" vertical="center" wrapText="1"/>
    </xf>
    <xf numFmtId="0" fontId="36" fillId="0" borderId="17" xfId="86" applyFont="1" applyBorder="1" applyAlignment="1">
      <alignment horizontal="center" vertical="center"/>
    </xf>
    <xf numFmtId="49" fontId="38" fillId="33" borderId="14" xfId="0" applyNumberFormat="1" applyFont="1" applyFill="1" applyBorder="1" applyAlignment="1">
      <alignment horizontal="center" vertical="center" wrapText="1"/>
    </xf>
    <xf numFmtId="49" fontId="38" fillId="33" borderId="15" xfId="0" applyNumberFormat="1" applyFont="1" applyFill="1" applyBorder="1" applyAlignment="1">
      <alignment horizontal="center" vertical="center" wrapText="1"/>
    </xf>
    <xf numFmtId="49" fontId="38" fillId="33" borderId="16" xfId="0" applyNumberFormat="1" applyFont="1" applyFill="1" applyBorder="1" applyAlignment="1">
      <alignment horizontal="center" vertical="center" wrapText="1"/>
    </xf>
    <xf numFmtId="176" fontId="36" fillId="0" borderId="17" xfId="86" applyNumberFormat="1" applyFont="1" applyBorder="1" applyAlignment="1">
      <alignment horizontal="center" vertical="center"/>
    </xf>
    <xf numFmtId="0" fontId="1" fillId="0" borderId="0" xfId="164" applyFont="1">
      <alignment vertical="center"/>
    </xf>
    <xf numFmtId="0" fontId="17" fillId="0" borderId="0" xfId="164" applyFont="1">
      <alignment vertical="center"/>
    </xf>
    <xf numFmtId="49" fontId="38" fillId="33" borderId="21" xfId="0" applyNumberFormat="1" applyFont="1" applyFill="1" applyBorder="1" applyAlignment="1">
      <alignment horizontal="center" vertical="center" wrapText="1"/>
    </xf>
    <xf numFmtId="49" fontId="38" fillId="33" borderId="23" xfId="0" applyNumberFormat="1" applyFont="1" applyFill="1" applyBorder="1" applyAlignment="1">
      <alignment horizontal="center" vertical="center" wrapText="1"/>
    </xf>
    <xf numFmtId="49" fontId="38" fillId="33" borderId="22" xfId="0" applyNumberFormat="1" applyFont="1" applyFill="1" applyBorder="1" applyAlignment="1">
      <alignment horizontal="center" vertical="center" wrapText="1"/>
    </xf>
    <xf numFmtId="0" fontId="36" fillId="0" borderId="25" xfId="86" applyFont="1" applyBorder="1" applyAlignment="1">
      <alignment horizontal="center" vertical="center"/>
    </xf>
    <xf numFmtId="0" fontId="36" fillId="0" borderId="26" xfId="86" applyFont="1" applyBorder="1" applyAlignment="1">
      <alignment horizontal="center" vertical="center"/>
    </xf>
    <xf numFmtId="0" fontId="36" fillId="0" borderId="27" xfId="86" applyFont="1" applyBorder="1" applyAlignment="1">
      <alignment horizontal="center" vertical="center"/>
    </xf>
    <xf numFmtId="49" fontId="38" fillId="33" borderId="24" xfId="0" applyNumberFormat="1" applyFont="1" applyFill="1" applyBorder="1" applyAlignment="1">
      <alignment horizontal="center" vertical="center" wrapText="1"/>
    </xf>
  </cellXfs>
  <cellStyles count="170">
    <cellStyle name="20% - 강조색1 2" xfId="3"/>
    <cellStyle name="20% - 강조색1 3" xfId="2"/>
    <cellStyle name="20% - 강조색2 2" xfId="5"/>
    <cellStyle name="20% - 강조색2 3" xfId="4"/>
    <cellStyle name="20% - 강조색3 2" xfId="7"/>
    <cellStyle name="20% - 강조색3 3" xfId="6"/>
    <cellStyle name="20% - 강조색4 2" xfId="9"/>
    <cellStyle name="20% - 강조색4 3" xfId="8"/>
    <cellStyle name="20% - 강조색5 2" xfId="11"/>
    <cellStyle name="20% - 강조색5 3" xfId="10"/>
    <cellStyle name="20% - 강조색6 2" xfId="13"/>
    <cellStyle name="20% - 강조색6 3" xfId="12"/>
    <cellStyle name="40% - 강조색1 2" xfId="15"/>
    <cellStyle name="40% - 강조색1 3" xfId="14"/>
    <cellStyle name="40% - 강조색2 2" xfId="17"/>
    <cellStyle name="40% - 강조색2 3" xfId="16"/>
    <cellStyle name="40% - 강조색3 2" xfId="19"/>
    <cellStyle name="40% - 강조색3 3" xfId="18"/>
    <cellStyle name="40% - 강조색4 2" xfId="21"/>
    <cellStyle name="40% - 강조색4 3" xfId="20"/>
    <cellStyle name="40% - 강조색5 2" xfId="23"/>
    <cellStyle name="40% - 강조색5 3" xfId="22"/>
    <cellStyle name="40% - 강조색6 2" xfId="25"/>
    <cellStyle name="40% - 강조색6 3" xfId="24"/>
    <cellStyle name="60% - 강조색1 2" xfId="27"/>
    <cellStyle name="60% - 강조색1 3" xfId="26"/>
    <cellStyle name="60% - 강조색2 2" xfId="29"/>
    <cellStyle name="60% - 강조색2 3" xfId="28"/>
    <cellStyle name="60% - 강조색3 2" xfId="31"/>
    <cellStyle name="60% - 강조색3 3" xfId="30"/>
    <cellStyle name="60% - 강조색4 2" xfId="33"/>
    <cellStyle name="60% - 강조색4 3" xfId="32"/>
    <cellStyle name="60% - 강조색5 2" xfId="35"/>
    <cellStyle name="60% - 강조색5 3" xfId="34"/>
    <cellStyle name="60% - 강조색6 2" xfId="37"/>
    <cellStyle name="60% - 강조색6 3" xfId="36"/>
    <cellStyle name="강조색1 2" xfId="39"/>
    <cellStyle name="강조색1 3" xfId="38"/>
    <cellStyle name="강조색2 2" xfId="41"/>
    <cellStyle name="강조색2 3" xfId="40"/>
    <cellStyle name="강조색3 2" xfId="43"/>
    <cellStyle name="강조색3 3" xfId="42"/>
    <cellStyle name="강조색4 2" xfId="45"/>
    <cellStyle name="강조색4 3" xfId="44"/>
    <cellStyle name="강조색5 2" xfId="47"/>
    <cellStyle name="강조색5 3" xfId="46"/>
    <cellStyle name="강조색6 2" xfId="49"/>
    <cellStyle name="강조색6 3" xfId="48"/>
    <cellStyle name="경고문 2" xfId="51"/>
    <cellStyle name="경고문 3" xfId="50"/>
    <cellStyle name="계산 2" xfId="53"/>
    <cellStyle name="계산 3" xfId="52"/>
    <cellStyle name="나쁨 2" xfId="55"/>
    <cellStyle name="나쁨 3" xfId="54"/>
    <cellStyle name="메모 2" xfId="57"/>
    <cellStyle name="메모 3" xfId="56"/>
    <cellStyle name="보통 2" xfId="59"/>
    <cellStyle name="보통 3" xfId="58"/>
    <cellStyle name="설명 텍스트 2" xfId="61"/>
    <cellStyle name="설명 텍스트 3" xfId="60"/>
    <cellStyle name="셀 확인 2" xfId="63"/>
    <cellStyle name="셀 확인 3" xfId="62"/>
    <cellStyle name="쉼표 [0]" xfId="158" builtinId="6"/>
    <cellStyle name="쉼표 [0] 2" xfId="65"/>
    <cellStyle name="쉼표 [0] 3" xfId="64"/>
    <cellStyle name="연결된 셀 2" xfId="67"/>
    <cellStyle name="연결된 셀 3" xfId="66"/>
    <cellStyle name="요약 2" xfId="69"/>
    <cellStyle name="요약 3" xfId="68"/>
    <cellStyle name="입력 2" xfId="71"/>
    <cellStyle name="입력 3" xfId="70"/>
    <cellStyle name="제목 1 2" xfId="74"/>
    <cellStyle name="제목 1 3" xfId="73"/>
    <cellStyle name="제목 2 2" xfId="76"/>
    <cellStyle name="제목 2 3" xfId="75"/>
    <cellStyle name="제목 3 2" xfId="78"/>
    <cellStyle name="제목 3 3" xfId="77"/>
    <cellStyle name="제목 4 2" xfId="80"/>
    <cellStyle name="제목 4 3" xfId="79"/>
    <cellStyle name="제목 5" xfId="81"/>
    <cellStyle name="제목 6" xfId="72"/>
    <cellStyle name="좋음 2" xfId="83"/>
    <cellStyle name="좋음 3" xfId="82"/>
    <cellStyle name="출력 2" xfId="85"/>
    <cellStyle name="출력 3" xfId="84"/>
    <cellStyle name="표준" xfId="0" builtinId="0"/>
    <cellStyle name="표준 10" xfId="86"/>
    <cellStyle name="표준 11" xfId="87"/>
    <cellStyle name="표준 12" xfId="88"/>
    <cellStyle name="표준 13" xfId="89"/>
    <cellStyle name="표준 14" xfId="90"/>
    <cellStyle name="표준 15" xfId="91"/>
    <cellStyle name="표준 16" xfId="92"/>
    <cellStyle name="표준 17" xfId="93"/>
    <cellStyle name="표준 18" xfId="94"/>
    <cellStyle name="표준 19" xfId="95"/>
    <cellStyle name="표준 2" xfId="96"/>
    <cellStyle name="표준 20" xfId="97"/>
    <cellStyle name="표준 21" xfId="98"/>
    <cellStyle name="표준 22" xfId="99"/>
    <cellStyle name="표준 23" xfId="100"/>
    <cellStyle name="표준 24" xfId="101"/>
    <cellStyle name="표준 25" xfId="102"/>
    <cellStyle name="표준 26" xfId="103"/>
    <cellStyle name="표준 27" xfId="104"/>
    <cellStyle name="표준 28" xfId="105"/>
    <cellStyle name="표준 29" xfId="106"/>
    <cellStyle name="표준 3" xfId="107"/>
    <cellStyle name="표준 30" xfId="108"/>
    <cellStyle name="표준 31" xfId="109"/>
    <cellStyle name="표준 32" xfId="110"/>
    <cellStyle name="표준 33" xfId="111"/>
    <cellStyle name="표준 34" xfId="112"/>
    <cellStyle name="표준 35" xfId="113"/>
    <cellStyle name="표준 36" xfId="114"/>
    <cellStyle name="표준 37" xfId="115"/>
    <cellStyle name="표준 38" xfId="116"/>
    <cellStyle name="표준 39" xfId="117"/>
    <cellStyle name="표준 4" xfId="118"/>
    <cellStyle name="표준 40" xfId="119"/>
    <cellStyle name="표준 41" xfId="120"/>
    <cellStyle name="표준 42" xfId="121"/>
    <cellStyle name="표준 43" xfId="122"/>
    <cellStyle name="표준 44" xfId="123"/>
    <cellStyle name="표준 45" xfId="124"/>
    <cellStyle name="표준 46" xfId="125"/>
    <cellStyle name="표준 47" xfId="126"/>
    <cellStyle name="표준 48" xfId="127"/>
    <cellStyle name="표준 49" xfId="128"/>
    <cellStyle name="표준 5" xfId="129"/>
    <cellStyle name="표준 50" xfId="130"/>
    <cellStyle name="표준 51" xfId="131"/>
    <cellStyle name="표준 52" xfId="132"/>
    <cellStyle name="표준 53" xfId="133"/>
    <cellStyle name="표준 54" xfId="134"/>
    <cellStyle name="표준 55" xfId="135"/>
    <cellStyle name="표준 56" xfId="136"/>
    <cellStyle name="표준 57" xfId="137"/>
    <cellStyle name="표준 58" xfId="1"/>
    <cellStyle name="표준 59" xfId="138"/>
    <cellStyle name="표준 6" xfId="139"/>
    <cellStyle name="표준 60" xfId="155"/>
    <cellStyle name="표준 61" xfId="156"/>
    <cellStyle name="표준 62" xfId="140"/>
    <cellStyle name="표준 63" xfId="141"/>
    <cellStyle name="표준 64" xfId="142"/>
    <cellStyle name="표준 65" xfId="143"/>
    <cellStyle name="표준 66" xfId="157"/>
    <cellStyle name="표준 67" xfId="144"/>
    <cellStyle name="표준 68" xfId="145"/>
    <cellStyle name="표준 69" xfId="146"/>
    <cellStyle name="표준 7" xfId="147"/>
    <cellStyle name="표준 70" xfId="148"/>
    <cellStyle name="표준 71" xfId="149"/>
    <cellStyle name="표준 72" xfId="150"/>
    <cellStyle name="표준 73" xfId="151"/>
    <cellStyle name="표준 74" xfId="152"/>
    <cellStyle name="표준 75" xfId="159"/>
    <cellStyle name="표준 76" xfId="160"/>
    <cellStyle name="표준 77" xfId="161"/>
    <cellStyle name="표준 78" xfId="162"/>
    <cellStyle name="표준 79" xfId="163"/>
    <cellStyle name="표준 8" xfId="153"/>
    <cellStyle name="표준 80" xfId="164"/>
    <cellStyle name="표준 81" xfId="165"/>
    <cellStyle name="표준 82" xfId="166"/>
    <cellStyle name="표준 83" xfId="167"/>
    <cellStyle name="표준 84" xfId="168"/>
    <cellStyle name="표준 85" xfId="169"/>
    <cellStyle name="표준 9" xfId="15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73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L1"/>
    </sheetView>
  </sheetViews>
  <sheetFormatPr defaultRowHeight="11.9" x14ac:dyDescent="0.25"/>
  <cols>
    <col min="1" max="1" width="8.5703125" style="1" bestFit="1" customWidth="1"/>
    <col min="2" max="2" width="16" style="1" bestFit="1" customWidth="1"/>
    <col min="3" max="4" width="10.7109375" style="1" customWidth="1"/>
    <col min="5" max="6" width="8.140625" style="1" customWidth="1"/>
    <col min="7" max="7" width="9.28515625" style="13" customWidth="1"/>
    <col min="8" max="8" width="7.140625" style="13" customWidth="1"/>
    <col min="9" max="9" width="9.28515625" style="13" customWidth="1"/>
    <col min="10" max="10" width="7.140625" style="13" customWidth="1"/>
    <col min="11" max="11" width="9.28515625" style="13" customWidth="1"/>
    <col min="12" max="12" width="7.140625" style="13" customWidth="1"/>
    <col min="13" max="16384" width="9.140625" style="1"/>
  </cols>
  <sheetData>
    <row r="1" spans="1:12" ht="26" x14ac:dyDescent="0.25">
      <c r="A1" s="44" t="s">
        <v>153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25">
      <c r="A2" s="45" t="s">
        <v>103</v>
      </c>
      <c r="B2" s="45" t="s">
        <v>104</v>
      </c>
      <c r="C2" s="47" t="s">
        <v>3</v>
      </c>
      <c r="D2" s="48"/>
      <c r="E2" s="48"/>
      <c r="F2" s="49"/>
      <c r="G2" s="47" t="s">
        <v>4</v>
      </c>
      <c r="H2" s="49"/>
      <c r="I2" s="47" t="s">
        <v>5</v>
      </c>
      <c r="J2" s="49"/>
      <c r="K2" s="47" t="s">
        <v>6</v>
      </c>
      <c r="L2" s="49"/>
    </row>
    <row r="3" spans="1:12" ht="23.75" x14ac:dyDescent="0.25">
      <c r="A3" s="46"/>
      <c r="B3" s="46"/>
      <c r="C3" s="5" t="s">
        <v>77</v>
      </c>
      <c r="D3" s="5" t="s">
        <v>78</v>
      </c>
      <c r="E3" s="11" t="s">
        <v>79</v>
      </c>
      <c r="F3" s="11" t="s">
        <v>80</v>
      </c>
      <c r="G3" s="5" t="s">
        <v>77</v>
      </c>
      <c r="H3" s="11" t="s">
        <v>79</v>
      </c>
      <c r="I3" s="5" t="s">
        <v>77</v>
      </c>
      <c r="J3" s="11" t="s">
        <v>79</v>
      </c>
      <c r="K3" s="5" t="s">
        <v>77</v>
      </c>
      <c r="L3" s="11" t="s">
        <v>79</v>
      </c>
    </row>
    <row r="4" spans="1:12" ht="13.55" customHeight="1" x14ac:dyDescent="0.25">
      <c r="A4" s="42" t="s">
        <v>7</v>
      </c>
      <c r="B4" s="43"/>
      <c r="C4" s="31">
        <f>SUM(C30,C36,C60,C64,C67,C69,C71)</f>
        <v>1270863</v>
      </c>
      <c r="D4" s="31">
        <f>SUM(D30,D36,D60,D64,D67,D69,D71)</f>
        <v>1036625</v>
      </c>
      <c r="E4" s="29">
        <f t="shared" ref="E4:E35" si="0">IFERROR((C4/D4-1)*100,"-")</f>
        <v>22.596213674183051</v>
      </c>
      <c r="F4" s="32">
        <v>100</v>
      </c>
      <c r="G4" s="31">
        <f>SUM(G30,G36,G60,G64,G67,G69,G71)</f>
        <v>477015</v>
      </c>
      <c r="H4" s="29">
        <v>20.660042798820257</v>
      </c>
      <c r="I4" s="31">
        <f>SUM(I30,I36,I60,I64,I67,I69,I71)</f>
        <v>709002</v>
      </c>
      <c r="J4" s="29">
        <v>23.115846649139925</v>
      </c>
      <c r="K4" s="31">
        <f>SUM(K30,K36,K60,K64,K67,K69,K71)</f>
        <v>84846</v>
      </c>
      <c r="L4" s="29">
        <v>29.724027215044725</v>
      </c>
    </row>
    <row r="5" spans="1:12" x14ac:dyDescent="0.25">
      <c r="A5" s="7" t="s">
        <v>8</v>
      </c>
      <c r="B5" s="15" t="s">
        <v>9</v>
      </c>
      <c r="C5" s="33">
        <f>SUM(G5,I5,K5)</f>
        <v>306787</v>
      </c>
      <c r="D5" s="33">
        <v>253675</v>
      </c>
      <c r="E5" s="30">
        <f t="shared" si="0"/>
        <v>20.937025721888247</v>
      </c>
      <c r="F5" s="34">
        <f>(C5/$C$4)*100</f>
        <v>24.1400528617168</v>
      </c>
      <c r="G5" s="33">
        <v>100910</v>
      </c>
      <c r="H5" s="30">
        <v>13.845077731898293</v>
      </c>
      <c r="I5" s="33">
        <v>192727</v>
      </c>
      <c r="J5" s="30">
        <v>22.379558428528789</v>
      </c>
      <c r="K5" s="33">
        <v>13150</v>
      </c>
      <c r="L5" s="30">
        <v>74.079957638337305</v>
      </c>
    </row>
    <row r="6" spans="1:12" x14ac:dyDescent="0.25">
      <c r="A6" s="8"/>
      <c r="B6" s="16" t="s">
        <v>10</v>
      </c>
      <c r="C6" s="33">
        <f t="shared" ref="C6:C29" si="1">SUM(G6,I6,K6)</f>
        <v>250546</v>
      </c>
      <c r="D6" s="33">
        <v>195869</v>
      </c>
      <c r="E6" s="30">
        <f t="shared" si="0"/>
        <v>27.915086103467111</v>
      </c>
      <c r="F6" s="34">
        <f>(C6/$C$4)*100</f>
        <v>19.714634858360029</v>
      </c>
      <c r="G6" s="33">
        <v>85631</v>
      </c>
      <c r="H6" s="30">
        <v>34.09176323207015</v>
      </c>
      <c r="I6" s="33">
        <v>163027</v>
      </c>
      <c r="J6" s="30">
        <v>24.44714162487309</v>
      </c>
      <c r="K6" s="33">
        <v>1888</v>
      </c>
      <c r="L6" s="30">
        <v>87.301587301587304</v>
      </c>
    </row>
    <row r="7" spans="1:12" x14ac:dyDescent="0.25">
      <c r="A7" s="8"/>
      <c r="B7" s="16" t="s">
        <v>11</v>
      </c>
      <c r="C7" s="33">
        <f t="shared" si="1"/>
        <v>118696</v>
      </c>
      <c r="D7" s="33">
        <v>80633</v>
      </c>
      <c r="E7" s="30">
        <f t="shared" si="0"/>
        <v>47.205238549973338</v>
      </c>
      <c r="F7" s="34">
        <f t="shared" ref="F7:F71" si="2">(C7/$C$4)*100</f>
        <v>9.3397950841278714</v>
      </c>
      <c r="G7" s="33">
        <v>38901</v>
      </c>
      <c r="H7" s="30">
        <v>47.185017026106692</v>
      </c>
      <c r="I7" s="33">
        <v>79411</v>
      </c>
      <c r="J7" s="30">
        <v>47.346643411140391</v>
      </c>
      <c r="K7" s="33">
        <v>384</v>
      </c>
      <c r="L7" s="30">
        <v>24.271844660194162</v>
      </c>
    </row>
    <row r="8" spans="1:12" x14ac:dyDescent="0.25">
      <c r="A8" s="8"/>
      <c r="B8" s="16" t="s">
        <v>13</v>
      </c>
      <c r="C8" s="33">
        <f t="shared" si="1"/>
        <v>58670</v>
      </c>
      <c r="D8" s="33">
        <v>42777</v>
      </c>
      <c r="E8" s="30">
        <f t="shared" si="0"/>
        <v>37.153143044159243</v>
      </c>
      <c r="F8" s="34">
        <f t="shared" si="2"/>
        <v>4.6165479677982599</v>
      </c>
      <c r="G8" s="33">
        <v>20107</v>
      </c>
      <c r="H8" s="30">
        <v>34.432038510396467</v>
      </c>
      <c r="I8" s="33">
        <v>38417</v>
      </c>
      <c r="J8" s="30">
        <v>39.076132208666678</v>
      </c>
      <c r="K8" s="33">
        <v>146</v>
      </c>
      <c r="L8" s="30">
        <v>-25.888324873096447</v>
      </c>
    </row>
    <row r="9" spans="1:12" x14ac:dyDescent="0.25">
      <c r="A9" s="8"/>
      <c r="B9" s="18" t="s">
        <v>122</v>
      </c>
      <c r="C9" s="33">
        <f t="shared" si="1"/>
        <v>5752</v>
      </c>
      <c r="D9" s="33">
        <v>4746</v>
      </c>
      <c r="E9" s="30">
        <f t="shared" si="0"/>
        <v>21.196797302992</v>
      </c>
      <c r="F9" s="34">
        <f t="shared" ref="F9" si="3">(C9/$C$4)*100</f>
        <v>0.45260582769346502</v>
      </c>
      <c r="G9" s="33">
        <v>1890</v>
      </c>
      <c r="H9" s="30">
        <v>19.167717528373274</v>
      </c>
      <c r="I9" s="33">
        <v>3778</v>
      </c>
      <c r="J9" s="30">
        <v>19.556962025316448</v>
      </c>
      <c r="K9" s="33">
        <v>84</v>
      </c>
      <c r="L9" s="30" t="s">
        <v>161</v>
      </c>
    </row>
    <row r="10" spans="1:12" x14ac:dyDescent="0.25">
      <c r="A10" s="8"/>
      <c r="B10" s="16" t="s">
        <v>14</v>
      </c>
      <c r="C10" s="33">
        <f t="shared" si="1"/>
        <v>49424</v>
      </c>
      <c r="D10" s="33">
        <v>35246</v>
      </c>
      <c r="E10" s="30">
        <f t="shared" si="0"/>
        <v>40.225841230210513</v>
      </c>
      <c r="F10" s="34">
        <f t="shared" si="2"/>
        <v>3.8890108532548351</v>
      </c>
      <c r="G10" s="33">
        <v>18169</v>
      </c>
      <c r="H10" s="30">
        <v>48.828636959370897</v>
      </c>
      <c r="I10" s="33">
        <v>19654</v>
      </c>
      <c r="J10" s="30">
        <v>37.210276459089627</v>
      </c>
      <c r="K10" s="33">
        <v>11601</v>
      </c>
      <c r="L10" s="30">
        <v>33.130594445719531</v>
      </c>
    </row>
    <row r="11" spans="1:12" x14ac:dyDescent="0.25">
      <c r="A11" s="8"/>
      <c r="B11" s="16" t="s">
        <v>16</v>
      </c>
      <c r="C11" s="33">
        <f t="shared" si="1"/>
        <v>33743</v>
      </c>
      <c r="D11" s="33">
        <v>27708</v>
      </c>
      <c r="E11" s="30">
        <f t="shared" si="0"/>
        <v>21.780713151436416</v>
      </c>
      <c r="F11" s="34">
        <f t="shared" si="2"/>
        <v>2.6551249033137325</v>
      </c>
      <c r="G11" s="33">
        <v>12861</v>
      </c>
      <c r="H11" s="30">
        <v>16.021650879566973</v>
      </c>
      <c r="I11" s="33">
        <v>13710</v>
      </c>
      <c r="J11" s="30">
        <v>23.335732277797771</v>
      </c>
      <c r="K11" s="33">
        <v>7172</v>
      </c>
      <c r="L11" s="30">
        <v>30.234247321590701</v>
      </c>
    </row>
    <row r="12" spans="1:12" x14ac:dyDescent="0.25">
      <c r="A12" s="8"/>
      <c r="B12" s="16" t="s">
        <v>12</v>
      </c>
      <c r="C12" s="33">
        <f t="shared" si="1"/>
        <v>32742</v>
      </c>
      <c r="D12" s="33">
        <v>33449</v>
      </c>
      <c r="E12" s="30">
        <f t="shared" si="0"/>
        <v>-2.1136655804358861</v>
      </c>
      <c r="F12" s="34">
        <f t="shared" si="2"/>
        <v>2.5763595289185379</v>
      </c>
      <c r="G12" s="33">
        <v>10709</v>
      </c>
      <c r="H12" s="30">
        <v>-3.1210421566853608</v>
      </c>
      <c r="I12" s="33">
        <v>18943</v>
      </c>
      <c r="J12" s="30">
        <v>-5.5447519321864869</v>
      </c>
      <c r="K12" s="33">
        <v>3090</v>
      </c>
      <c r="L12" s="30">
        <v>32.051282051282051</v>
      </c>
    </row>
    <row r="13" spans="1:12" x14ac:dyDescent="0.25">
      <c r="A13" s="8"/>
      <c r="B13" s="16" t="s">
        <v>18</v>
      </c>
      <c r="C13" s="33">
        <f t="shared" si="1"/>
        <v>36169</v>
      </c>
      <c r="D13" s="33">
        <v>31728</v>
      </c>
      <c r="E13" s="30">
        <f t="shared" si="0"/>
        <v>13.997100353000501</v>
      </c>
      <c r="F13" s="34">
        <f t="shared" si="2"/>
        <v>2.8460188076920958</v>
      </c>
      <c r="G13" s="33">
        <v>12907</v>
      </c>
      <c r="H13" s="30">
        <v>6.6606065614412069</v>
      </c>
      <c r="I13" s="33">
        <v>16356</v>
      </c>
      <c r="J13" s="30">
        <v>10.760479447416538</v>
      </c>
      <c r="K13" s="33">
        <v>6906</v>
      </c>
      <c r="L13" s="30">
        <v>42.098765432098759</v>
      </c>
    </row>
    <row r="14" spans="1:12" x14ac:dyDescent="0.25">
      <c r="A14" s="8"/>
      <c r="B14" s="16" t="s">
        <v>19</v>
      </c>
      <c r="C14" s="33">
        <f t="shared" si="1"/>
        <v>10670</v>
      </c>
      <c r="D14" s="33">
        <v>9207</v>
      </c>
      <c r="E14" s="30">
        <f t="shared" si="0"/>
        <v>15.890083632019113</v>
      </c>
      <c r="F14" s="34">
        <f t="shared" si="2"/>
        <v>0.83958695783888582</v>
      </c>
      <c r="G14" s="33">
        <v>4688</v>
      </c>
      <c r="H14" s="30">
        <v>16.733067729083672</v>
      </c>
      <c r="I14" s="33">
        <v>1323</v>
      </c>
      <c r="J14" s="30">
        <v>2.3201856148491906</v>
      </c>
      <c r="K14" s="33">
        <v>4659</v>
      </c>
      <c r="L14" s="30">
        <v>19.52283222165212</v>
      </c>
    </row>
    <row r="15" spans="1:12" x14ac:dyDescent="0.25">
      <c r="A15" s="8"/>
      <c r="B15" s="16" t="s">
        <v>15</v>
      </c>
      <c r="C15" s="33">
        <f t="shared" si="1"/>
        <v>31394</v>
      </c>
      <c r="D15" s="33">
        <v>33106</v>
      </c>
      <c r="E15" s="30">
        <f t="shared" si="0"/>
        <v>-5.1712680480879625</v>
      </c>
      <c r="F15" s="34">
        <f t="shared" si="2"/>
        <v>2.4702898738888455</v>
      </c>
      <c r="G15" s="33">
        <v>12419</v>
      </c>
      <c r="H15" s="30">
        <v>-5.816775367814353</v>
      </c>
      <c r="I15" s="33">
        <v>16799</v>
      </c>
      <c r="J15" s="30">
        <v>-6.4435286255290709</v>
      </c>
      <c r="K15" s="33">
        <v>2176</v>
      </c>
      <c r="L15" s="30">
        <v>10.794297352342163</v>
      </c>
    </row>
    <row r="16" spans="1:12" x14ac:dyDescent="0.25">
      <c r="A16" s="8"/>
      <c r="B16" s="16" t="s">
        <v>17</v>
      </c>
      <c r="C16" s="33">
        <f t="shared" si="1"/>
        <v>61548</v>
      </c>
      <c r="D16" s="33">
        <v>56397</v>
      </c>
      <c r="E16" s="30">
        <f t="shared" si="0"/>
        <v>9.1334645459864916</v>
      </c>
      <c r="F16" s="34">
        <f t="shared" si="2"/>
        <v>4.8430082550204077</v>
      </c>
      <c r="G16" s="33">
        <v>27047</v>
      </c>
      <c r="H16" s="30">
        <v>9.6707485199902585</v>
      </c>
      <c r="I16" s="33">
        <v>33015</v>
      </c>
      <c r="J16" s="30">
        <v>9.1080339733633053</v>
      </c>
      <c r="K16" s="33">
        <v>1486</v>
      </c>
      <c r="L16" s="30">
        <v>0.67750677506774881</v>
      </c>
    </row>
    <row r="17" spans="1:12" x14ac:dyDescent="0.25">
      <c r="A17" s="8"/>
      <c r="B17" s="16" t="s">
        <v>20</v>
      </c>
      <c r="C17" s="33">
        <f t="shared" si="1"/>
        <v>12329</v>
      </c>
      <c r="D17" s="33">
        <v>11076</v>
      </c>
      <c r="E17" s="30">
        <f t="shared" si="0"/>
        <v>11.312748284579266</v>
      </c>
      <c r="F17" s="34">
        <f t="shared" si="2"/>
        <v>0.9701281727456067</v>
      </c>
      <c r="G17" s="33">
        <v>5362</v>
      </c>
      <c r="H17" s="30">
        <v>10.83092186854071</v>
      </c>
      <c r="I17" s="33">
        <v>6950</v>
      </c>
      <c r="J17" s="30">
        <v>11.700417872066859</v>
      </c>
      <c r="K17" s="33">
        <v>17</v>
      </c>
      <c r="L17" s="30">
        <v>6.25</v>
      </c>
    </row>
    <row r="18" spans="1:12" ht="10.6" customHeight="1" x14ac:dyDescent="0.25">
      <c r="A18" s="8"/>
      <c r="B18" s="16" t="s">
        <v>22</v>
      </c>
      <c r="C18" s="33">
        <f t="shared" si="1"/>
        <v>3786</v>
      </c>
      <c r="D18" s="33">
        <v>3687</v>
      </c>
      <c r="E18" s="30">
        <f t="shared" si="0"/>
        <v>2.6851098454027555</v>
      </c>
      <c r="F18" s="34">
        <f t="shared" si="2"/>
        <v>0.29790779966054565</v>
      </c>
      <c r="G18" s="33">
        <v>2401</v>
      </c>
      <c r="H18" s="30">
        <v>-2.0000000000000018</v>
      </c>
      <c r="I18" s="33">
        <v>1005</v>
      </c>
      <c r="J18" s="30">
        <v>3.501544799176104</v>
      </c>
      <c r="K18" s="33">
        <v>380</v>
      </c>
      <c r="L18" s="30">
        <v>42.857142857142861</v>
      </c>
    </row>
    <row r="19" spans="1:12" x14ac:dyDescent="0.25">
      <c r="A19" s="8"/>
      <c r="B19" s="16" t="s">
        <v>21</v>
      </c>
      <c r="C19" s="33">
        <f t="shared" si="1"/>
        <v>6582</v>
      </c>
      <c r="D19" s="33">
        <v>5816</v>
      </c>
      <c r="E19" s="30">
        <f t="shared" si="0"/>
        <v>13.170563961485549</v>
      </c>
      <c r="F19" s="34">
        <f t="shared" si="2"/>
        <v>0.51791577849067916</v>
      </c>
      <c r="G19" s="33">
        <v>2226</v>
      </c>
      <c r="H19" s="30">
        <v>-16.158192090395485</v>
      </c>
      <c r="I19" s="33">
        <v>937</v>
      </c>
      <c r="J19" s="30">
        <v>45.271317829457367</v>
      </c>
      <c r="K19" s="33">
        <v>3419</v>
      </c>
      <c r="L19" s="30">
        <v>35.890302066772662</v>
      </c>
    </row>
    <row r="20" spans="1:12" x14ac:dyDescent="0.25">
      <c r="A20" s="8"/>
      <c r="B20" s="16" t="s">
        <v>24</v>
      </c>
      <c r="C20" s="33">
        <f t="shared" si="1"/>
        <v>2480</v>
      </c>
      <c r="D20" s="33">
        <v>2305</v>
      </c>
      <c r="E20" s="30">
        <f t="shared" si="0"/>
        <v>7.5921908893709311</v>
      </c>
      <c r="F20" s="34">
        <f t="shared" si="2"/>
        <v>0.19514298551456766</v>
      </c>
      <c r="G20" s="33">
        <v>1184</v>
      </c>
      <c r="H20" s="30">
        <v>4.9645390070921946</v>
      </c>
      <c r="I20" s="33">
        <v>1208</v>
      </c>
      <c r="J20" s="30">
        <v>22.889114954221768</v>
      </c>
      <c r="K20" s="33">
        <v>88</v>
      </c>
      <c r="L20" s="30">
        <v>-54.639175257731964</v>
      </c>
    </row>
    <row r="21" spans="1:12" x14ac:dyDescent="0.25">
      <c r="A21" s="8"/>
      <c r="B21" s="16" t="s">
        <v>23</v>
      </c>
      <c r="C21" s="33">
        <f t="shared" si="1"/>
        <v>3209</v>
      </c>
      <c r="D21" s="33">
        <v>3253</v>
      </c>
      <c r="E21" s="30">
        <f t="shared" si="0"/>
        <v>-1.3525976022133457</v>
      </c>
      <c r="F21" s="34">
        <f t="shared" si="2"/>
        <v>0.25250558085332564</v>
      </c>
      <c r="G21" s="33">
        <v>1158</v>
      </c>
      <c r="H21" s="30">
        <v>-3.4195162635529575</v>
      </c>
      <c r="I21" s="33">
        <v>1721</v>
      </c>
      <c r="J21" s="30">
        <v>-2.5481313703284214</v>
      </c>
      <c r="K21" s="33">
        <v>330</v>
      </c>
      <c r="L21" s="30">
        <v>14.583333333333325</v>
      </c>
    </row>
    <row r="22" spans="1:12" x14ac:dyDescent="0.25">
      <c r="A22" s="8"/>
      <c r="B22" s="16" t="s">
        <v>123</v>
      </c>
      <c r="C22" s="33">
        <f t="shared" si="1"/>
        <v>2567</v>
      </c>
      <c r="D22" s="33">
        <v>2312</v>
      </c>
      <c r="E22" s="30">
        <f t="shared" si="0"/>
        <v>11.029411764705888</v>
      </c>
      <c r="F22" s="34">
        <f t="shared" si="2"/>
        <v>0.20198872734511902</v>
      </c>
      <c r="G22" s="33">
        <v>970</v>
      </c>
      <c r="H22" s="30">
        <v>18.872549019607842</v>
      </c>
      <c r="I22" s="33">
        <v>538</v>
      </c>
      <c r="J22" s="30">
        <v>9.572301425661923</v>
      </c>
      <c r="K22" s="33">
        <v>1059</v>
      </c>
      <c r="L22" s="30">
        <v>5.37313432835822</v>
      </c>
    </row>
    <row r="23" spans="1:12" x14ac:dyDescent="0.25">
      <c r="A23" s="8"/>
      <c r="B23" s="16" t="s">
        <v>109</v>
      </c>
      <c r="C23" s="33">
        <f t="shared" si="1"/>
        <v>3843</v>
      </c>
      <c r="D23" s="33">
        <v>4055</v>
      </c>
      <c r="E23" s="30">
        <f t="shared" si="0"/>
        <v>-5.2281134401972906</v>
      </c>
      <c r="F23" s="34">
        <f t="shared" si="2"/>
        <v>0.30239294085987239</v>
      </c>
      <c r="G23" s="33">
        <v>2174</v>
      </c>
      <c r="H23" s="30">
        <v>-8.3087304934626793</v>
      </c>
      <c r="I23" s="33">
        <v>1524</v>
      </c>
      <c r="J23" s="30">
        <v>-4.0302267002518928</v>
      </c>
      <c r="K23" s="33">
        <v>145</v>
      </c>
      <c r="L23" s="30">
        <v>51.041666666666671</v>
      </c>
    </row>
    <row r="24" spans="1:12" x14ac:dyDescent="0.25">
      <c r="A24" s="8"/>
      <c r="B24" s="16" t="s">
        <v>25</v>
      </c>
      <c r="C24" s="33">
        <f t="shared" si="1"/>
        <v>1822</v>
      </c>
      <c r="D24" s="33">
        <v>2204</v>
      </c>
      <c r="E24" s="30">
        <f t="shared" si="0"/>
        <v>-17.332123411978216</v>
      </c>
      <c r="F24" s="34">
        <f t="shared" si="2"/>
        <v>0.14336714500304124</v>
      </c>
      <c r="G24" s="33">
        <v>1074</v>
      </c>
      <c r="H24" s="30">
        <v>-33.580705009276436</v>
      </c>
      <c r="I24" s="33">
        <v>262</v>
      </c>
      <c r="J24" s="30">
        <v>114.75409836065573</v>
      </c>
      <c r="K24" s="33">
        <v>486</v>
      </c>
      <c r="L24" s="30">
        <v>4.5161290322580649</v>
      </c>
    </row>
    <row r="25" spans="1:12" x14ac:dyDescent="0.25">
      <c r="A25" s="8"/>
      <c r="B25" s="16" t="s">
        <v>28</v>
      </c>
      <c r="C25" s="33">
        <f t="shared" si="1"/>
        <v>1698</v>
      </c>
      <c r="D25" s="33">
        <v>1755</v>
      </c>
      <c r="E25" s="30">
        <f t="shared" si="0"/>
        <v>-3.2478632478632474</v>
      </c>
      <c r="F25" s="34">
        <f t="shared" si="2"/>
        <v>0.13360999572731286</v>
      </c>
      <c r="G25" s="33">
        <v>1328</v>
      </c>
      <c r="H25" s="30">
        <v>-3.7681159420289823</v>
      </c>
      <c r="I25" s="33">
        <v>123</v>
      </c>
      <c r="J25" s="30">
        <v>-49.795918367346935</v>
      </c>
      <c r="K25" s="33">
        <v>247</v>
      </c>
      <c r="L25" s="30">
        <v>89.999999999999986</v>
      </c>
    </row>
    <row r="26" spans="1:12" x14ac:dyDescent="0.25">
      <c r="A26" s="8"/>
      <c r="B26" s="16" t="s">
        <v>27</v>
      </c>
      <c r="C26" s="33">
        <f t="shared" si="1"/>
        <v>997</v>
      </c>
      <c r="D26" s="33">
        <v>1168</v>
      </c>
      <c r="E26" s="30">
        <f t="shared" si="0"/>
        <v>-14.640410958904104</v>
      </c>
      <c r="F26" s="34">
        <f t="shared" si="2"/>
        <v>7.8450627644364501E-2</v>
      </c>
      <c r="G26" s="33">
        <v>828</v>
      </c>
      <c r="H26" s="30">
        <v>-6.0158910329171427</v>
      </c>
      <c r="I26" s="33">
        <v>123</v>
      </c>
      <c r="J26" s="30">
        <v>-25.454545454545453</v>
      </c>
      <c r="K26" s="33">
        <v>46</v>
      </c>
      <c r="L26" s="30">
        <v>-62.295081967213115</v>
      </c>
    </row>
    <row r="27" spans="1:12" x14ac:dyDescent="0.25">
      <c r="A27" s="8"/>
      <c r="B27" s="16" t="s">
        <v>26</v>
      </c>
      <c r="C27" s="33">
        <f t="shared" si="1"/>
        <v>570</v>
      </c>
      <c r="D27" s="33">
        <v>318</v>
      </c>
      <c r="E27" s="30">
        <f t="shared" si="0"/>
        <v>79.245283018867923</v>
      </c>
      <c r="F27" s="34">
        <f t="shared" si="2"/>
        <v>4.4851411993267566E-2</v>
      </c>
      <c r="G27" s="33">
        <v>381</v>
      </c>
      <c r="H27" s="30">
        <v>75.576036866359459</v>
      </c>
      <c r="I27" s="33">
        <v>185</v>
      </c>
      <c r="J27" s="30">
        <v>85.000000000000014</v>
      </c>
      <c r="K27" s="33">
        <v>4</v>
      </c>
      <c r="L27" s="30">
        <v>300</v>
      </c>
    </row>
    <row r="28" spans="1:12" x14ac:dyDescent="0.25">
      <c r="A28" s="8"/>
      <c r="B28" s="16" t="s">
        <v>29</v>
      </c>
      <c r="C28" s="33">
        <f t="shared" si="1"/>
        <v>191</v>
      </c>
      <c r="D28" s="33">
        <v>229</v>
      </c>
      <c r="E28" s="30">
        <f t="shared" si="0"/>
        <v>-16.5938864628821</v>
      </c>
      <c r="F28" s="34">
        <f t="shared" si="2"/>
        <v>1.502915735213001E-2</v>
      </c>
      <c r="G28" s="33">
        <v>119</v>
      </c>
      <c r="H28" s="30">
        <v>-15.000000000000002</v>
      </c>
      <c r="I28" s="33">
        <v>70</v>
      </c>
      <c r="J28" s="30">
        <v>-18.604651162790699</v>
      </c>
      <c r="K28" s="33">
        <v>2</v>
      </c>
      <c r="L28" s="30">
        <v>-33.333333333333336</v>
      </c>
    </row>
    <row r="29" spans="1:12" x14ac:dyDescent="0.25">
      <c r="A29" s="8"/>
      <c r="B29" s="16" t="s">
        <v>30</v>
      </c>
      <c r="C29" s="33">
        <f t="shared" si="1"/>
        <v>8567</v>
      </c>
      <c r="D29" s="33">
        <v>8253</v>
      </c>
      <c r="E29" s="30">
        <f t="shared" si="0"/>
        <v>3.8046770871198454</v>
      </c>
      <c r="F29" s="34">
        <f t="shared" si="2"/>
        <v>0.6741088535900408</v>
      </c>
      <c r="G29" s="33">
        <v>5265</v>
      </c>
      <c r="H29" s="30">
        <v>1.5233320478210466</v>
      </c>
      <c r="I29" s="33">
        <v>2314</v>
      </c>
      <c r="J29" s="30">
        <v>-2.2804054054054057</v>
      </c>
      <c r="K29" s="33">
        <v>988</v>
      </c>
      <c r="L29" s="30">
        <v>41.344778254649505</v>
      </c>
    </row>
    <row r="30" spans="1:12" x14ac:dyDescent="0.25">
      <c r="A30" s="9"/>
      <c r="B30" s="16" t="s">
        <v>31</v>
      </c>
      <c r="C30" s="33">
        <f>SUM(C5:C29)</f>
        <v>1044782</v>
      </c>
      <c r="D30" s="33">
        <f>SUM(D5:D29)</f>
        <v>850972</v>
      </c>
      <c r="E30" s="30">
        <f t="shared" si="0"/>
        <v>22.775132436789924</v>
      </c>
      <c r="F30" s="34">
        <f t="shared" si="2"/>
        <v>82.210434956403645</v>
      </c>
      <c r="G30" s="33">
        <f>SUM(G5:G29)</f>
        <v>370709</v>
      </c>
      <c r="H30" s="30">
        <v>20.10231289343325</v>
      </c>
      <c r="I30" s="33">
        <f>SUM(I5:I29)</f>
        <v>614120</v>
      </c>
      <c r="J30" s="30">
        <v>23.148372813992047</v>
      </c>
      <c r="K30" s="33">
        <f>SUM(K5:K29)</f>
        <v>59953</v>
      </c>
      <c r="L30" s="30">
        <v>37.418630237462168</v>
      </c>
    </row>
    <row r="31" spans="1:12" x14ac:dyDescent="0.25">
      <c r="A31" s="10" t="s">
        <v>32</v>
      </c>
      <c r="B31" s="16" t="s">
        <v>33</v>
      </c>
      <c r="C31" s="33">
        <f t="shared" ref="C31:C35" si="4">SUM(G31,I31,K31)</f>
        <v>95889</v>
      </c>
      <c r="D31" s="33">
        <v>78291</v>
      </c>
      <c r="E31" s="30">
        <f t="shared" si="0"/>
        <v>22.477679426754026</v>
      </c>
      <c r="F31" s="34">
        <f t="shared" si="2"/>
        <v>7.5451877975832167</v>
      </c>
      <c r="G31" s="33">
        <v>45362</v>
      </c>
      <c r="H31" s="30">
        <v>22.167461151059765</v>
      </c>
      <c r="I31" s="33">
        <v>41116</v>
      </c>
      <c r="J31" s="30">
        <v>22.107388928486582</v>
      </c>
      <c r="K31" s="33">
        <v>9411</v>
      </c>
      <c r="L31" s="30">
        <v>25.681089743589737</v>
      </c>
    </row>
    <row r="32" spans="1:12" x14ac:dyDescent="0.25">
      <c r="A32" s="8"/>
      <c r="B32" s="16" t="s">
        <v>34</v>
      </c>
      <c r="C32" s="33">
        <f t="shared" si="4"/>
        <v>16675</v>
      </c>
      <c r="D32" s="33">
        <v>14554</v>
      </c>
      <c r="E32" s="30">
        <f t="shared" si="0"/>
        <v>14.573313178507629</v>
      </c>
      <c r="F32" s="34">
        <f t="shared" si="2"/>
        <v>1.312100517522345</v>
      </c>
      <c r="G32" s="33">
        <v>7853</v>
      </c>
      <c r="H32" s="30">
        <v>14.508603091280259</v>
      </c>
      <c r="I32" s="33">
        <v>7693</v>
      </c>
      <c r="J32" s="30">
        <v>16.401876229384182</v>
      </c>
      <c r="K32" s="33">
        <v>1129</v>
      </c>
      <c r="L32" s="30">
        <v>3.8638454461821459</v>
      </c>
    </row>
    <row r="33" spans="1:12" x14ac:dyDescent="0.25">
      <c r="A33" s="8"/>
      <c r="B33" s="16" t="s">
        <v>35</v>
      </c>
      <c r="C33" s="33">
        <f t="shared" si="4"/>
        <v>2595</v>
      </c>
      <c r="D33" s="33">
        <v>1681</v>
      </c>
      <c r="E33" s="30">
        <f t="shared" si="0"/>
        <v>54.372397382510407</v>
      </c>
      <c r="F33" s="34">
        <f t="shared" si="2"/>
        <v>0.20419195460092865</v>
      </c>
      <c r="G33" s="33">
        <v>1171</v>
      </c>
      <c r="H33" s="30">
        <v>67.525035765379116</v>
      </c>
      <c r="I33" s="33">
        <v>1214</v>
      </c>
      <c r="J33" s="30">
        <v>63.391655450874836</v>
      </c>
      <c r="K33" s="33">
        <v>210</v>
      </c>
      <c r="L33" s="30">
        <v>-12.133891213389125</v>
      </c>
    </row>
    <row r="34" spans="1:12" x14ac:dyDescent="0.25">
      <c r="A34" s="8"/>
      <c r="B34" s="16" t="s">
        <v>36</v>
      </c>
      <c r="C34" s="33">
        <f t="shared" si="4"/>
        <v>5487</v>
      </c>
      <c r="D34" s="33">
        <v>1520</v>
      </c>
      <c r="E34" s="30">
        <f t="shared" si="0"/>
        <v>260.98684210526312</v>
      </c>
      <c r="F34" s="34">
        <f t="shared" si="2"/>
        <v>0.43175385545098099</v>
      </c>
      <c r="G34" s="33">
        <v>2259</v>
      </c>
      <c r="H34" s="30">
        <v>254.63108320251177</v>
      </c>
      <c r="I34" s="33">
        <v>2562</v>
      </c>
      <c r="J34" s="30">
        <v>240.69148936170214</v>
      </c>
      <c r="K34" s="33">
        <v>666</v>
      </c>
      <c r="L34" s="30">
        <v>408.39694656488552</v>
      </c>
    </row>
    <row r="35" spans="1:12" x14ac:dyDescent="0.25">
      <c r="A35" s="8"/>
      <c r="B35" s="16" t="s">
        <v>37</v>
      </c>
      <c r="C35" s="33">
        <f t="shared" si="4"/>
        <v>2787</v>
      </c>
      <c r="D35" s="33">
        <v>1943</v>
      </c>
      <c r="E35" s="30">
        <f t="shared" si="0"/>
        <v>43.437982501286676</v>
      </c>
      <c r="F35" s="34">
        <f t="shared" si="2"/>
        <v>0.21929979864076615</v>
      </c>
      <c r="G35" s="33">
        <v>1135</v>
      </c>
      <c r="H35" s="30">
        <v>39.263803680981589</v>
      </c>
      <c r="I35" s="33">
        <v>1281</v>
      </c>
      <c r="J35" s="30">
        <v>37.741935483870968</v>
      </c>
      <c r="K35" s="33">
        <v>371</v>
      </c>
      <c r="L35" s="30">
        <v>87.37373737373737</v>
      </c>
    </row>
    <row r="36" spans="1:12" x14ac:dyDescent="0.25">
      <c r="A36" s="9"/>
      <c r="B36" s="16" t="s">
        <v>38</v>
      </c>
      <c r="C36" s="33">
        <f>SUM(C31:C35)</f>
        <v>123433</v>
      </c>
      <c r="D36" s="33">
        <f>SUM(D31:D35)</f>
        <v>97989</v>
      </c>
      <c r="E36" s="30">
        <f t="shared" ref="E36:E67" si="5">IFERROR((C36/D36-1)*100,"-")</f>
        <v>25.966179877333161</v>
      </c>
      <c r="F36" s="34">
        <f t="shared" si="2"/>
        <v>9.7125339237982367</v>
      </c>
      <c r="G36" s="33">
        <f>SUM(G31:G35)</f>
        <v>57780</v>
      </c>
      <c r="H36" s="30">
        <v>25.227568270481136</v>
      </c>
      <c r="I36" s="33">
        <f>SUM(I31:I35)</f>
        <v>53866</v>
      </c>
      <c r="J36" s="30">
        <v>26.132159415538791</v>
      </c>
      <c r="K36" s="33">
        <f>SUM(K31:K35)</f>
        <v>11787</v>
      </c>
      <c r="L36" s="30">
        <v>28.918298151591372</v>
      </c>
    </row>
    <row r="37" spans="1:12" x14ac:dyDescent="0.25">
      <c r="A37" s="10" t="s">
        <v>39</v>
      </c>
      <c r="B37" s="16" t="s">
        <v>40</v>
      </c>
      <c r="C37" s="33">
        <f t="shared" ref="C37:C59" si="6">SUM(G37,I37,K37)</f>
        <v>12487</v>
      </c>
      <c r="D37" s="33">
        <v>11725</v>
      </c>
      <c r="E37" s="30">
        <f t="shared" si="5"/>
        <v>6.4989339019189796</v>
      </c>
      <c r="F37" s="34">
        <f t="shared" si="2"/>
        <v>0.98256066940338971</v>
      </c>
      <c r="G37" s="33">
        <v>4283</v>
      </c>
      <c r="H37" s="30">
        <v>13.366860772895706</v>
      </c>
      <c r="I37" s="33">
        <v>4437</v>
      </c>
      <c r="J37" s="30">
        <v>16.365066876475211</v>
      </c>
      <c r="K37" s="33">
        <v>3767</v>
      </c>
      <c r="L37" s="30">
        <v>-8.8776003870343452</v>
      </c>
    </row>
    <row r="38" spans="1:12" x14ac:dyDescent="0.25">
      <c r="A38" s="8"/>
      <c r="B38" s="16" t="s">
        <v>41</v>
      </c>
      <c r="C38" s="33">
        <f t="shared" si="6"/>
        <v>8218</v>
      </c>
      <c r="D38" s="33">
        <v>6933</v>
      </c>
      <c r="E38" s="30">
        <f t="shared" si="5"/>
        <v>18.534544930044717</v>
      </c>
      <c r="F38" s="34">
        <f t="shared" si="2"/>
        <v>0.64664719958012784</v>
      </c>
      <c r="G38" s="33">
        <v>4718</v>
      </c>
      <c r="H38" s="30">
        <v>17.538614848031898</v>
      </c>
      <c r="I38" s="33">
        <v>3244</v>
      </c>
      <c r="J38" s="30">
        <v>19.484346224677719</v>
      </c>
      <c r="K38" s="33">
        <v>256</v>
      </c>
      <c r="L38" s="30">
        <v>25.490196078431371</v>
      </c>
    </row>
    <row r="39" spans="1:12" x14ac:dyDescent="0.25">
      <c r="A39" s="8"/>
      <c r="B39" s="16" t="s">
        <v>42</v>
      </c>
      <c r="C39" s="33">
        <f t="shared" si="6"/>
        <v>8172</v>
      </c>
      <c r="D39" s="33">
        <v>7060</v>
      </c>
      <c r="E39" s="30">
        <f t="shared" si="5"/>
        <v>15.750708215297449</v>
      </c>
      <c r="F39" s="34">
        <f t="shared" si="2"/>
        <v>0.64302761194558344</v>
      </c>
      <c r="G39" s="33">
        <v>4422</v>
      </c>
      <c r="H39" s="30">
        <v>17.139072847682122</v>
      </c>
      <c r="I39" s="33">
        <v>2933</v>
      </c>
      <c r="J39" s="30">
        <v>23.807513718868712</v>
      </c>
      <c r="K39" s="33">
        <v>817</v>
      </c>
      <c r="L39" s="30">
        <v>-10.807860262008727</v>
      </c>
    </row>
    <row r="40" spans="1:12" x14ac:dyDescent="0.25">
      <c r="A40" s="8"/>
      <c r="B40" s="16" t="s">
        <v>43</v>
      </c>
      <c r="C40" s="33">
        <f t="shared" si="6"/>
        <v>9058</v>
      </c>
      <c r="D40" s="33">
        <v>7535</v>
      </c>
      <c r="E40" s="30">
        <f t="shared" si="5"/>
        <v>20.212342402123419</v>
      </c>
      <c r="F40" s="34">
        <f t="shared" si="2"/>
        <v>0.71274401725441683</v>
      </c>
      <c r="G40" s="33">
        <v>4508</v>
      </c>
      <c r="H40" s="30">
        <v>24.118942731277528</v>
      </c>
      <c r="I40" s="33">
        <v>3652</v>
      </c>
      <c r="J40" s="30">
        <v>22.222222222222232</v>
      </c>
      <c r="K40" s="33">
        <v>898</v>
      </c>
      <c r="L40" s="30">
        <v>-1.857923497267755</v>
      </c>
    </row>
    <row r="41" spans="1:12" x14ac:dyDescent="0.25">
      <c r="A41" s="8"/>
      <c r="B41" s="16" t="s">
        <v>44</v>
      </c>
      <c r="C41" s="33">
        <f t="shared" si="6"/>
        <v>3797</v>
      </c>
      <c r="D41" s="33">
        <v>2800</v>
      </c>
      <c r="E41" s="30">
        <f t="shared" si="5"/>
        <v>35.607142857142861</v>
      </c>
      <c r="F41" s="34">
        <f t="shared" si="2"/>
        <v>0.298773353225328</v>
      </c>
      <c r="G41" s="33">
        <v>2014</v>
      </c>
      <c r="H41" s="30">
        <v>33.465871438038434</v>
      </c>
      <c r="I41" s="33">
        <v>1467</v>
      </c>
      <c r="J41" s="30">
        <v>39.184060721062622</v>
      </c>
      <c r="K41" s="33">
        <v>316</v>
      </c>
      <c r="L41" s="30">
        <v>33.333333333333329</v>
      </c>
    </row>
    <row r="42" spans="1:12" x14ac:dyDescent="0.25">
      <c r="A42" s="8"/>
      <c r="B42" s="16" t="s">
        <v>45</v>
      </c>
      <c r="C42" s="33">
        <f t="shared" si="6"/>
        <v>3240</v>
      </c>
      <c r="D42" s="33">
        <v>2572</v>
      </c>
      <c r="E42" s="30">
        <f t="shared" si="5"/>
        <v>25.972006220839816</v>
      </c>
      <c r="F42" s="34">
        <f t="shared" si="2"/>
        <v>0.25494486817225775</v>
      </c>
      <c r="G42" s="33">
        <v>1386</v>
      </c>
      <c r="H42" s="30">
        <v>18.969957081545076</v>
      </c>
      <c r="I42" s="33">
        <v>923</v>
      </c>
      <c r="J42" s="30">
        <v>21.767810026385213</v>
      </c>
      <c r="K42" s="33">
        <v>931</v>
      </c>
      <c r="L42" s="30">
        <v>43.451463790446844</v>
      </c>
    </row>
    <row r="43" spans="1:12" x14ac:dyDescent="0.25">
      <c r="A43" s="8"/>
      <c r="B43" s="16" t="s">
        <v>46</v>
      </c>
      <c r="C43" s="33">
        <f t="shared" si="6"/>
        <v>1609</v>
      </c>
      <c r="D43" s="33">
        <v>1292</v>
      </c>
      <c r="E43" s="30">
        <f t="shared" si="5"/>
        <v>24.535603715170275</v>
      </c>
      <c r="F43" s="34">
        <f t="shared" si="2"/>
        <v>0.1266068805213465</v>
      </c>
      <c r="G43" s="33">
        <v>465</v>
      </c>
      <c r="H43" s="30">
        <v>59.793814432989699</v>
      </c>
      <c r="I43" s="33">
        <v>198</v>
      </c>
      <c r="J43" s="30">
        <v>25.316455696202532</v>
      </c>
      <c r="K43" s="33">
        <v>946</v>
      </c>
      <c r="L43" s="30">
        <v>12.218268090154204</v>
      </c>
    </row>
    <row r="44" spans="1:12" x14ac:dyDescent="0.25">
      <c r="A44" s="8"/>
      <c r="B44" s="16" t="s">
        <v>48</v>
      </c>
      <c r="C44" s="33">
        <f t="shared" si="6"/>
        <v>2448</v>
      </c>
      <c r="D44" s="33">
        <v>1837</v>
      </c>
      <c r="E44" s="30">
        <f t="shared" si="5"/>
        <v>33.260751224823082</v>
      </c>
      <c r="F44" s="34">
        <f t="shared" si="2"/>
        <v>0.19262501150792807</v>
      </c>
      <c r="G44" s="33">
        <v>1247</v>
      </c>
      <c r="H44" s="30">
        <v>35.396308360477732</v>
      </c>
      <c r="I44" s="33">
        <v>1079</v>
      </c>
      <c r="J44" s="30">
        <v>33.705080545229251</v>
      </c>
      <c r="K44" s="33">
        <v>122</v>
      </c>
      <c r="L44" s="30">
        <v>11.926605504587151</v>
      </c>
    </row>
    <row r="45" spans="1:12" x14ac:dyDescent="0.25">
      <c r="A45" s="8"/>
      <c r="B45" s="16" t="s">
        <v>53</v>
      </c>
      <c r="C45" s="33">
        <f t="shared" si="6"/>
        <v>827</v>
      </c>
      <c r="D45" s="33">
        <v>702</v>
      </c>
      <c r="E45" s="30">
        <f t="shared" si="5"/>
        <v>17.806267806267819</v>
      </c>
      <c r="F45" s="34">
        <f t="shared" si="2"/>
        <v>6.5073890734091713E-2</v>
      </c>
      <c r="G45" s="33">
        <v>334</v>
      </c>
      <c r="H45" s="30">
        <v>56.8075117370892</v>
      </c>
      <c r="I45" s="33">
        <v>234</v>
      </c>
      <c r="J45" s="30">
        <v>39.285714285714278</v>
      </c>
      <c r="K45" s="33">
        <v>259</v>
      </c>
      <c r="L45" s="30">
        <v>-19.31464174454829</v>
      </c>
    </row>
    <row r="46" spans="1:12" x14ac:dyDescent="0.25">
      <c r="A46" s="8"/>
      <c r="B46" s="16" t="s">
        <v>47</v>
      </c>
      <c r="C46" s="33">
        <f t="shared" si="6"/>
        <v>746</v>
      </c>
      <c r="D46" s="33">
        <v>488</v>
      </c>
      <c r="E46" s="30">
        <f t="shared" si="5"/>
        <v>52.868852459016402</v>
      </c>
      <c r="F46" s="34">
        <f t="shared" si="2"/>
        <v>5.8700269029785271E-2</v>
      </c>
      <c r="G46" s="33">
        <v>423</v>
      </c>
      <c r="H46" s="30">
        <v>45.862068965517231</v>
      </c>
      <c r="I46" s="33">
        <v>300</v>
      </c>
      <c r="J46" s="30">
        <v>68.539325842696613</v>
      </c>
      <c r="K46" s="33">
        <v>23</v>
      </c>
      <c r="L46" s="30">
        <v>14.999999999999991</v>
      </c>
    </row>
    <row r="47" spans="1:12" x14ac:dyDescent="0.25">
      <c r="A47" s="8"/>
      <c r="B47" s="16" t="s">
        <v>49</v>
      </c>
      <c r="C47" s="33">
        <f t="shared" si="6"/>
        <v>1467</v>
      </c>
      <c r="D47" s="33">
        <v>1045</v>
      </c>
      <c r="E47" s="30">
        <f t="shared" si="5"/>
        <v>40.382775119617229</v>
      </c>
      <c r="F47" s="34">
        <f t="shared" si="2"/>
        <v>0.11543337086688336</v>
      </c>
      <c r="G47" s="33">
        <v>866</v>
      </c>
      <c r="H47" s="30">
        <v>40.356564019448939</v>
      </c>
      <c r="I47" s="33">
        <v>561</v>
      </c>
      <c r="J47" s="30">
        <v>44.215938303341893</v>
      </c>
      <c r="K47" s="33">
        <v>40</v>
      </c>
      <c r="L47" s="30">
        <v>2.564102564102555</v>
      </c>
    </row>
    <row r="48" spans="1:12" x14ac:dyDescent="0.25">
      <c r="A48" s="8"/>
      <c r="B48" s="16" t="s">
        <v>50</v>
      </c>
      <c r="C48" s="33">
        <f t="shared" si="6"/>
        <v>1938</v>
      </c>
      <c r="D48" s="33">
        <v>1674</v>
      </c>
      <c r="E48" s="30">
        <f t="shared" si="5"/>
        <v>15.77060931899641</v>
      </c>
      <c r="F48" s="34">
        <f t="shared" si="2"/>
        <v>0.15249480077710972</v>
      </c>
      <c r="G48" s="33">
        <v>714</v>
      </c>
      <c r="H48" s="30">
        <v>21.42857142857142</v>
      </c>
      <c r="I48" s="33">
        <v>648</v>
      </c>
      <c r="J48" s="30">
        <v>33.059548254620118</v>
      </c>
      <c r="K48" s="33">
        <v>576</v>
      </c>
      <c r="L48" s="30">
        <v>-3.8397328881469073</v>
      </c>
    </row>
    <row r="49" spans="1:12" x14ac:dyDescent="0.25">
      <c r="A49" s="8"/>
      <c r="B49" s="16" t="s">
        <v>54</v>
      </c>
      <c r="C49" s="33">
        <f t="shared" si="6"/>
        <v>1141</v>
      </c>
      <c r="D49" s="33">
        <v>883</v>
      </c>
      <c r="E49" s="30">
        <f t="shared" si="5"/>
        <v>29.218573046432606</v>
      </c>
      <c r="F49" s="34">
        <f t="shared" si="2"/>
        <v>8.9781510674242629E-2</v>
      </c>
      <c r="G49" s="33">
        <v>640</v>
      </c>
      <c r="H49" s="30">
        <v>24.756335282651065</v>
      </c>
      <c r="I49" s="33">
        <v>466</v>
      </c>
      <c r="J49" s="30">
        <v>42.073170731707307</v>
      </c>
      <c r="K49" s="33">
        <v>35</v>
      </c>
      <c r="L49" s="30">
        <v>-16.666666666666664</v>
      </c>
    </row>
    <row r="50" spans="1:12" x14ac:dyDescent="0.25">
      <c r="A50" s="8"/>
      <c r="B50" s="16" t="s">
        <v>59</v>
      </c>
      <c r="C50" s="33">
        <f t="shared" si="6"/>
        <v>977</v>
      </c>
      <c r="D50" s="33">
        <v>629</v>
      </c>
      <c r="E50" s="30">
        <f t="shared" si="5"/>
        <v>55.32591414944357</v>
      </c>
      <c r="F50" s="34">
        <f t="shared" si="2"/>
        <v>7.6876893890214765E-2</v>
      </c>
      <c r="G50" s="33">
        <v>436</v>
      </c>
      <c r="H50" s="30">
        <v>58.545454545454547</v>
      </c>
      <c r="I50" s="33">
        <v>451</v>
      </c>
      <c r="J50" s="30">
        <v>53.924914675767923</v>
      </c>
      <c r="K50" s="33">
        <v>90</v>
      </c>
      <c r="L50" s="30">
        <v>47.540983606557383</v>
      </c>
    </row>
    <row r="51" spans="1:12" x14ac:dyDescent="0.25">
      <c r="A51" s="8"/>
      <c r="B51" s="16" t="s">
        <v>55</v>
      </c>
      <c r="C51" s="33">
        <f t="shared" si="6"/>
        <v>798</v>
      </c>
      <c r="D51" s="33">
        <v>628</v>
      </c>
      <c r="E51" s="30">
        <f t="shared" si="5"/>
        <v>27.070063694267521</v>
      </c>
      <c r="F51" s="34">
        <f t="shared" si="2"/>
        <v>6.2791976790574591E-2</v>
      </c>
      <c r="G51" s="33">
        <v>413</v>
      </c>
      <c r="H51" s="30">
        <v>25.151515151515149</v>
      </c>
      <c r="I51" s="33">
        <v>326</v>
      </c>
      <c r="J51" s="30">
        <v>42.358078602620083</v>
      </c>
      <c r="K51" s="33">
        <v>59</v>
      </c>
      <c r="L51" s="30">
        <v>-14.492753623188403</v>
      </c>
    </row>
    <row r="52" spans="1:12" x14ac:dyDescent="0.25">
      <c r="A52" s="8"/>
      <c r="B52" s="16" t="s">
        <v>52</v>
      </c>
      <c r="C52" s="33">
        <f t="shared" si="6"/>
        <v>934</v>
      </c>
      <c r="D52" s="33">
        <v>808</v>
      </c>
      <c r="E52" s="30">
        <f t="shared" si="5"/>
        <v>15.594059405940586</v>
      </c>
      <c r="F52" s="34">
        <f t="shared" si="2"/>
        <v>7.3493366318792816E-2</v>
      </c>
      <c r="G52" s="33">
        <v>419</v>
      </c>
      <c r="H52" s="30">
        <v>50.17921146953406</v>
      </c>
      <c r="I52" s="33">
        <v>315</v>
      </c>
      <c r="J52" s="30">
        <v>18.421052631578938</v>
      </c>
      <c r="K52" s="33">
        <v>200</v>
      </c>
      <c r="L52" s="30">
        <v>-23.954372623574148</v>
      </c>
    </row>
    <row r="53" spans="1:12" x14ac:dyDescent="0.25">
      <c r="A53" s="8"/>
      <c r="B53" s="16" t="s">
        <v>58</v>
      </c>
      <c r="C53" s="33">
        <f t="shared" si="6"/>
        <v>1004</v>
      </c>
      <c r="D53" s="33">
        <v>881</v>
      </c>
      <c r="E53" s="30">
        <f t="shared" si="5"/>
        <v>13.961407491486955</v>
      </c>
      <c r="F53" s="34">
        <f t="shared" si="2"/>
        <v>7.9001434458316908E-2</v>
      </c>
      <c r="G53" s="33">
        <v>544</v>
      </c>
      <c r="H53" s="30">
        <v>19.298245614035082</v>
      </c>
      <c r="I53" s="33">
        <v>327</v>
      </c>
      <c r="J53" s="30">
        <v>7.5657894736842035</v>
      </c>
      <c r="K53" s="33">
        <v>133</v>
      </c>
      <c r="L53" s="30">
        <v>9.9173553719008147</v>
      </c>
    </row>
    <row r="54" spans="1:12" x14ac:dyDescent="0.25">
      <c r="A54" s="8"/>
      <c r="B54" s="16" t="s">
        <v>61</v>
      </c>
      <c r="C54" s="33">
        <f t="shared" si="6"/>
        <v>372</v>
      </c>
      <c r="D54" s="33">
        <v>287</v>
      </c>
      <c r="E54" s="30">
        <f t="shared" si="5"/>
        <v>29.616724738675959</v>
      </c>
      <c r="F54" s="34">
        <f t="shared" si="2"/>
        <v>2.9271447827185149E-2</v>
      </c>
      <c r="G54" s="33">
        <v>139</v>
      </c>
      <c r="H54" s="30">
        <v>43.298969072164951</v>
      </c>
      <c r="I54" s="33">
        <v>43</v>
      </c>
      <c r="J54" s="30">
        <v>4.8780487804878092</v>
      </c>
      <c r="K54" s="33">
        <v>190</v>
      </c>
      <c r="L54" s="30">
        <v>27.516778523489926</v>
      </c>
    </row>
    <row r="55" spans="1:12" x14ac:dyDescent="0.25">
      <c r="A55" s="8"/>
      <c r="B55" s="16" t="s">
        <v>57</v>
      </c>
      <c r="C55" s="33">
        <f t="shared" si="6"/>
        <v>614</v>
      </c>
      <c r="D55" s="33">
        <v>468</v>
      </c>
      <c r="E55" s="30">
        <f t="shared" si="5"/>
        <v>31.196581196581196</v>
      </c>
      <c r="F55" s="34">
        <f t="shared" si="2"/>
        <v>4.8313626252396991E-2</v>
      </c>
      <c r="G55" s="33">
        <v>308</v>
      </c>
      <c r="H55" s="30">
        <v>29.957805907172986</v>
      </c>
      <c r="I55" s="33">
        <v>122</v>
      </c>
      <c r="J55" s="30">
        <v>19.6078431372549</v>
      </c>
      <c r="K55" s="33">
        <v>184</v>
      </c>
      <c r="L55" s="30">
        <v>42.635658914728694</v>
      </c>
    </row>
    <row r="56" spans="1:12" x14ac:dyDescent="0.25">
      <c r="A56" s="8"/>
      <c r="B56" s="16" t="s">
        <v>60</v>
      </c>
      <c r="C56" s="33">
        <f t="shared" si="6"/>
        <v>355</v>
      </c>
      <c r="D56" s="33">
        <v>234</v>
      </c>
      <c r="E56" s="30">
        <f t="shared" si="5"/>
        <v>51.709401709401703</v>
      </c>
      <c r="F56" s="34">
        <f t="shared" si="2"/>
        <v>2.7933774136157875E-2</v>
      </c>
      <c r="G56" s="33">
        <v>148</v>
      </c>
      <c r="H56" s="30">
        <v>62.637362637362635</v>
      </c>
      <c r="I56" s="33">
        <v>63</v>
      </c>
      <c r="J56" s="30">
        <v>50</v>
      </c>
      <c r="K56" s="33">
        <v>144</v>
      </c>
      <c r="L56" s="30">
        <v>42.574257425742566</v>
      </c>
    </row>
    <row r="57" spans="1:12" x14ac:dyDescent="0.25">
      <c r="A57" s="8"/>
      <c r="B57" s="16" t="s">
        <v>51</v>
      </c>
      <c r="C57" s="33">
        <f t="shared" si="6"/>
        <v>852</v>
      </c>
      <c r="D57" s="33">
        <v>629</v>
      </c>
      <c r="E57" s="30">
        <f t="shared" si="5"/>
        <v>35.453100158982508</v>
      </c>
      <c r="F57" s="34">
        <f t="shared" si="2"/>
        <v>6.7041057926778891E-2</v>
      </c>
      <c r="G57" s="33">
        <v>484</v>
      </c>
      <c r="H57" s="30">
        <v>36.723163841807917</v>
      </c>
      <c r="I57" s="33">
        <v>315</v>
      </c>
      <c r="J57" s="30">
        <v>39.999999999999993</v>
      </c>
      <c r="K57" s="33">
        <v>53</v>
      </c>
      <c r="L57" s="30">
        <v>6.0000000000000053</v>
      </c>
    </row>
    <row r="58" spans="1:12" x14ac:dyDescent="0.25">
      <c r="A58" s="8"/>
      <c r="B58" s="16" t="s">
        <v>56</v>
      </c>
      <c r="C58" s="33">
        <f t="shared" si="6"/>
        <v>631</v>
      </c>
      <c r="D58" s="33">
        <v>491</v>
      </c>
      <c r="E58" s="30">
        <f t="shared" si="5"/>
        <v>28.513238289205709</v>
      </c>
      <c r="F58" s="34">
        <f t="shared" si="2"/>
        <v>4.9651299943424265E-2</v>
      </c>
      <c r="G58" s="33">
        <v>362</v>
      </c>
      <c r="H58" s="30">
        <v>26.573426573426584</v>
      </c>
      <c r="I58" s="33">
        <v>235</v>
      </c>
      <c r="J58" s="30">
        <v>35.838150289017335</v>
      </c>
      <c r="K58" s="33">
        <v>34</v>
      </c>
      <c r="L58" s="30">
        <v>6.25</v>
      </c>
    </row>
    <row r="59" spans="1:12" x14ac:dyDescent="0.25">
      <c r="A59" s="8"/>
      <c r="B59" s="16" t="s">
        <v>62</v>
      </c>
      <c r="C59" s="33">
        <f t="shared" si="6"/>
        <v>2931</v>
      </c>
      <c r="D59" s="33">
        <v>2197</v>
      </c>
      <c r="E59" s="30">
        <f t="shared" si="5"/>
        <v>33.409194355939917</v>
      </c>
      <c r="F59" s="34">
        <f t="shared" si="2"/>
        <v>0.23063068167064427</v>
      </c>
      <c r="G59" s="33">
        <v>1322</v>
      </c>
      <c r="H59" s="30">
        <v>35.312180143295805</v>
      </c>
      <c r="I59" s="33">
        <v>1045</v>
      </c>
      <c r="J59" s="30">
        <v>33.121019108280251</v>
      </c>
      <c r="K59" s="33">
        <v>564</v>
      </c>
      <c r="L59" s="30">
        <v>29.655172413793096</v>
      </c>
    </row>
    <row r="60" spans="1:12" x14ac:dyDescent="0.25">
      <c r="A60" s="9"/>
      <c r="B60" s="16" t="s">
        <v>63</v>
      </c>
      <c r="C60" s="33">
        <f>SUM(C37:C59)</f>
        <v>64616</v>
      </c>
      <c r="D60" s="33">
        <f>SUM(D37:D59)</f>
        <v>53798</v>
      </c>
      <c r="E60" s="30">
        <f t="shared" si="5"/>
        <v>20.10855422134652</v>
      </c>
      <c r="F60" s="34">
        <f t="shared" si="2"/>
        <v>5.0844190129069773</v>
      </c>
      <c r="G60" s="33">
        <f>SUM(G37:G59)</f>
        <v>30595</v>
      </c>
      <c r="H60" s="30">
        <v>23.926604018146456</v>
      </c>
      <c r="I60" s="33">
        <f>SUM(I37:I59)</f>
        <v>23384</v>
      </c>
      <c r="J60" s="30">
        <v>25.235646958011991</v>
      </c>
      <c r="K60" s="33">
        <f>SUM(K37:K59)</f>
        <v>10637</v>
      </c>
      <c r="L60" s="30">
        <v>1.906495497221683</v>
      </c>
    </row>
    <row r="61" spans="1:12" x14ac:dyDescent="0.25">
      <c r="A61" s="10" t="s">
        <v>64</v>
      </c>
      <c r="B61" s="16" t="s">
        <v>125</v>
      </c>
      <c r="C61" s="33">
        <f t="shared" ref="C61:C63" si="7">SUM(G61,I61,K61)</f>
        <v>26336</v>
      </c>
      <c r="D61" s="33">
        <v>22816</v>
      </c>
      <c r="E61" s="30">
        <f t="shared" si="5"/>
        <v>15.427769985974749</v>
      </c>
      <c r="F61" s="34">
        <f t="shared" si="2"/>
        <v>2.0722926074643766</v>
      </c>
      <c r="G61" s="33">
        <v>12729</v>
      </c>
      <c r="H61" s="30">
        <v>15.518649605227331</v>
      </c>
      <c r="I61" s="33">
        <v>12793</v>
      </c>
      <c r="J61" s="30">
        <v>14.601809549404287</v>
      </c>
      <c r="K61" s="33">
        <v>814</v>
      </c>
      <c r="L61" s="30">
        <v>28.391167192429023</v>
      </c>
    </row>
    <row r="62" spans="1:12" x14ac:dyDescent="0.25">
      <c r="A62" s="8"/>
      <c r="B62" s="16" t="s">
        <v>65</v>
      </c>
      <c r="C62" s="33">
        <f t="shared" si="7"/>
        <v>4765</v>
      </c>
      <c r="D62" s="33">
        <v>4319</v>
      </c>
      <c r="E62" s="30">
        <f t="shared" si="5"/>
        <v>10.326464459365603</v>
      </c>
      <c r="F62" s="34">
        <f t="shared" si="2"/>
        <v>0.37494206692617538</v>
      </c>
      <c r="G62" s="33">
        <v>2364</v>
      </c>
      <c r="H62" s="30">
        <v>13.110047846889961</v>
      </c>
      <c r="I62" s="33">
        <v>2147</v>
      </c>
      <c r="J62" s="30">
        <v>9.2065106815869768</v>
      </c>
      <c r="K62" s="33">
        <v>254</v>
      </c>
      <c r="L62" s="30">
        <v>-3.4220532319391594</v>
      </c>
    </row>
    <row r="63" spans="1:12" x14ac:dyDescent="0.25">
      <c r="A63" s="8"/>
      <c r="B63" s="16" t="s">
        <v>66</v>
      </c>
      <c r="C63" s="33">
        <f t="shared" si="7"/>
        <v>214</v>
      </c>
      <c r="D63" s="33">
        <v>159</v>
      </c>
      <c r="E63" s="30">
        <f t="shared" si="5"/>
        <v>34.591194968553452</v>
      </c>
      <c r="F63" s="34">
        <f t="shared" si="2"/>
        <v>1.6838951169402209E-2</v>
      </c>
      <c r="G63" s="33">
        <v>86</v>
      </c>
      <c r="H63" s="30">
        <v>34.375</v>
      </c>
      <c r="I63" s="33">
        <v>67</v>
      </c>
      <c r="J63" s="30">
        <v>48.888888888888893</v>
      </c>
      <c r="K63" s="33">
        <v>61</v>
      </c>
      <c r="L63" s="30">
        <v>21.999999999999996</v>
      </c>
    </row>
    <row r="64" spans="1:12" x14ac:dyDescent="0.25">
      <c r="A64" s="9"/>
      <c r="B64" s="16" t="s">
        <v>67</v>
      </c>
      <c r="C64" s="33">
        <f>SUM(C61:C63)</f>
        <v>31315</v>
      </c>
      <c r="D64" s="33">
        <f>SUM(D61:D63)</f>
        <v>27294</v>
      </c>
      <c r="E64" s="30">
        <f t="shared" si="5"/>
        <v>14.732175569722283</v>
      </c>
      <c r="F64" s="34">
        <f t="shared" si="2"/>
        <v>2.464073625559954</v>
      </c>
      <c r="G64" s="33">
        <f>SUM(G61:G63)</f>
        <v>15179</v>
      </c>
      <c r="H64" s="30">
        <v>15.228118120397793</v>
      </c>
      <c r="I64" s="33">
        <f>SUM(I61:I63)</f>
        <v>15007</v>
      </c>
      <c r="J64" s="30">
        <v>13.913769546075594</v>
      </c>
      <c r="K64" s="33">
        <f>SUM(K61:K63)</f>
        <v>1129</v>
      </c>
      <c r="L64" s="30">
        <v>19.21858500527982</v>
      </c>
    </row>
    <row r="65" spans="1:12" x14ac:dyDescent="0.25">
      <c r="A65" s="10" t="s">
        <v>68</v>
      </c>
      <c r="B65" s="16" t="s">
        <v>69</v>
      </c>
      <c r="C65" s="33">
        <f t="shared" ref="C65:C66" si="8">SUM(G65,I65,K65)</f>
        <v>1054</v>
      </c>
      <c r="D65" s="33">
        <v>939</v>
      </c>
      <c r="E65" s="30">
        <f t="shared" si="5"/>
        <v>12.247071352502669</v>
      </c>
      <c r="F65" s="34">
        <f t="shared" si="2"/>
        <v>8.2935768843691263E-2</v>
      </c>
      <c r="G65" s="33">
        <v>406</v>
      </c>
      <c r="H65" s="30">
        <v>18.023255813953497</v>
      </c>
      <c r="I65" s="33">
        <v>566</v>
      </c>
      <c r="J65" s="30">
        <v>17.916666666666671</v>
      </c>
      <c r="K65" s="33">
        <v>82</v>
      </c>
      <c r="L65" s="30">
        <v>-28.695652173913043</v>
      </c>
    </row>
    <row r="66" spans="1:12" x14ac:dyDescent="0.25">
      <c r="A66" s="8"/>
      <c r="B66" s="16" t="s">
        <v>70</v>
      </c>
      <c r="C66" s="33">
        <f t="shared" si="8"/>
        <v>3062</v>
      </c>
      <c r="D66" s="33">
        <v>2639</v>
      </c>
      <c r="E66" s="30">
        <f t="shared" si="5"/>
        <v>16.028798787419476</v>
      </c>
      <c r="F66" s="34">
        <f t="shared" si="2"/>
        <v>0.24093863776032506</v>
      </c>
      <c r="G66" s="33">
        <v>1225</v>
      </c>
      <c r="H66" s="30">
        <v>23.862487360970675</v>
      </c>
      <c r="I66" s="33">
        <v>583</v>
      </c>
      <c r="J66" s="30">
        <v>12.115384615384617</v>
      </c>
      <c r="K66" s="33">
        <v>1254</v>
      </c>
      <c r="L66" s="30">
        <v>10.973451327433636</v>
      </c>
    </row>
    <row r="67" spans="1:12" x14ac:dyDescent="0.25">
      <c r="A67" s="9"/>
      <c r="B67" s="16" t="s">
        <v>71</v>
      </c>
      <c r="C67" s="33">
        <f>SUM(C65:C66)</f>
        <v>4116</v>
      </c>
      <c r="D67" s="33">
        <f>SUM(D65:D66)</f>
        <v>3578</v>
      </c>
      <c r="E67" s="30">
        <f t="shared" si="5"/>
        <v>15.036333147009495</v>
      </c>
      <c r="F67" s="34">
        <f t="shared" si="2"/>
        <v>0.32387440660401634</v>
      </c>
      <c r="G67" s="33">
        <f>SUM(G65:G66)</f>
        <v>1631</v>
      </c>
      <c r="H67" s="30">
        <v>22.355588897224308</v>
      </c>
      <c r="I67" s="33">
        <f>SUM(I65:I66)</f>
        <v>1149</v>
      </c>
      <c r="J67" s="30">
        <v>14.900000000000002</v>
      </c>
      <c r="K67" s="33">
        <f>SUM(K65:K66)</f>
        <v>1336</v>
      </c>
      <c r="L67" s="30">
        <v>7.3092369477911756</v>
      </c>
    </row>
    <row r="68" spans="1:12" x14ac:dyDescent="0.25">
      <c r="A68" s="10" t="s">
        <v>72</v>
      </c>
      <c r="B68" s="16" t="s">
        <v>73</v>
      </c>
      <c r="C68" s="33">
        <f>SUM(G68,I68,K68)</f>
        <v>17</v>
      </c>
      <c r="D68" s="33">
        <v>19</v>
      </c>
      <c r="E68" s="30">
        <f t="shared" ref="E68:E71" si="9">IFERROR((C68/D68-1)*100,"-")</f>
        <v>-10.526315789473683</v>
      </c>
      <c r="F68" s="34">
        <f t="shared" si="2"/>
        <v>1.3376736910272783E-3</v>
      </c>
      <c r="G68" s="33">
        <v>7</v>
      </c>
      <c r="H68" s="30">
        <v>-22.222222222222221</v>
      </c>
      <c r="I68" s="33">
        <v>6</v>
      </c>
      <c r="J68" s="30">
        <v>0</v>
      </c>
      <c r="K68" s="33">
        <v>4</v>
      </c>
      <c r="L68" s="30">
        <v>0</v>
      </c>
    </row>
    <row r="69" spans="1:12" x14ac:dyDescent="0.25">
      <c r="A69" s="9"/>
      <c r="B69" s="16" t="s">
        <v>105</v>
      </c>
      <c r="C69" s="33">
        <f>C68</f>
        <v>17</v>
      </c>
      <c r="D69" s="33">
        <f>D68</f>
        <v>19</v>
      </c>
      <c r="E69" s="30">
        <f t="shared" si="9"/>
        <v>-10.526315789473683</v>
      </c>
      <c r="F69" s="34">
        <f t="shared" si="2"/>
        <v>1.3376736910272783E-3</v>
      </c>
      <c r="G69" s="33">
        <f>G68</f>
        <v>7</v>
      </c>
      <c r="H69" s="30">
        <v>-22.222222222222221</v>
      </c>
      <c r="I69" s="33">
        <f>I68</f>
        <v>6</v>
      </c>
      <c r="J69" s="30">
        <v>0</v>
      </c>
      <c r="K69" s="33">
        <f>K68</f>
        <v>4</v>
      </c>
      <c r="L69" s="30">
        <v>0</v>
      </c>
    </row>
    <row r="70" spans="1:12" x14ac:dyDescent="0.25">
      <c r="A70" s="10" t="s">
        <v>74</v>
      </c>
      <c r="B70" s="16" t="s">
        <v>74</v>
      </c>
      <c r="C70" s="33">
        <f>SUM(G70,I70,K70)</f>
        <v>2584</v>
      </c>
      <c r="D70" s="33">
        <v>2975</v>
      </c>
      <c r="E70" s="30">
        <f t="shared" si="9"/>
        <v>-13.142857142857146</v>
      </c>
      <c r="F70" s="34">
        <f t="shared" si="2"/>
        <v>0.2033264010361463</v>
      </c>
      <c r="G70" s="33">
        <v>1114</v>
      </c>
      <c r="H70" s="30">
        <v>-16.491754122938531</v>
      </c>
      <c r="I70" s="33">
        <v>1470</v>
      </c>
      <c r="J70" s="30">
        <v>-10.420475319926869</v>
      </c>
      <c r="K70" s="33">
        <v>0</v>
      </c>
      <c r="L70" s="30" t="s">
        <v>161</v>
      </c>
    </row>
    <row r="71" spans="1:12" x14ac:dyDescent="0.25">
      <c r="A71" s="9"/>
      <c r="B71" s="16" t="s">
        <v>106</v>
      </c>
      <c r="C71" s="33">
        <f>C70</f>
        <v>2584</v>
      </c>
      <c r="D71" s="33">
        <f>D70</f>
        <v>2975</v>
      </c>
      <c r="E71" s="30">
        <f t="shared" si="9"/>
        <v>-13.142857142857146</v>
      </c>
      <c r="F71" s="34">
        <f t="shared" si="2"/>
        <v>0.2033264010361463</v>
      </c>
      <c r="G71" s="33">
        <f>G70</f>
        <v>1114</v>
      </c>
      <c r="H71" s="30">
        <v>-16.491754122938531</v>
      </c>
      <c r="I71" s="33">
        <f>I70</f>
        <v>1470</v>
      </c>
      <c r="J71" s="30">
        <v>-10.420475319926869</v>
      </c>
      <c r="K71" s="33">
        <f>K70</f>
        <v>0</v>
      </c>
      <c r="L71" s="30" t="s">
        <v>161</v>
      </c>
    </row>
    <row r="73" spans="1:12" x14ac:dyDescent="0.25">
      <c r="A73" s="1" t="s">
        <v>124</v>
      </c>
    </row>
  </sheetData>
  <mergeCells count="8">
    <mergeCell ref="A4:B4"/>
    <mergeCell ref="A1:L1"/>
    <mergeCell ref="A2:A3"/>
    <mergeCell ref="B2:B3"/>
    <mergeCell ref="C2:F2"/>
    <mergeCell ref="G2:H2"/>
    <mergeCell ref="I2:J2"/>
    <mergeCell ref="K2:L2"/>
  </mergeCells>
  <phoneticPr fontId="16" type="noConversion"/>
  <conditionalFormatting sqref="N5:N71">
    <cfRule type="containsText" dxfId="6" priority="3" operator="containsText" text="false">
      <formula>NOT(ISERROR(SEARCH("false",N5)))</formula>
    </cfRule>
  </conditionalFormatting>
  <conditionalFormatting sqref="N4:P71">
    <cfRule type="containsText" dxfId="5" priority="2" operator="containsText" text="false">
      <formula>NOT(ISERROR(SEARCH("false",N4)))</formula>
    </cfRule>
  </conditionalFormatting>
  <conditionalFormatting sqref="N4:X71">
    <cfRule type="containsText" dxfId="4" priority="1" operator="containsText" text="false">
      <formula>NOT(ISERROR(SEARCH("false",N4)))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Y1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X1"/>
    </sheetView>
  </sheetViews>
  <sheetFormatPr defaultColWidth="10.42578125" defaultRowHeight="13.4" x14ac:dyDescent="0.25"/>
  <cols>
    <col min="1" max="1" width="5.140625" bestFit="1" customWidth="1"/>
    <col min="2" max="3" width="11.85546875" bestFit="1" customWidth="1"/>
    <col min="4" max="4" width="7.140625" style="12" bestFit="1" customWidth="1"/>
    <col min="5" max="5" width="10.7109375" customWidth="1"/>
    <col min="6" max="6" width="7.140625" style="12" bestFit="1" customWidth="1"/>
    <col min="7" max="7" width="10.7109375" style="12" customWidth="1"/>
    <col min="8" max="8" width="7.140625" style="12" customWidth="1"/>
    <col min="9" max="9" width="10.7109375" style="12" customWidth="1"/>
    <col min="10" max="10" width="7.140625" style="12" customWidth="1"/>
    <col min="11" max="11" width="10.7109375" style="12" customWidth="1"/>
    <col min="12" max="12" width="7.140625" style="12" customWidth="1"/>
    <col min="13" max="13" width="10.7109375" customWidth="1"/>
    <col min="14" max="14" width="7.140625" style="12" bestFit="1" customWidth="1"/>
    <col min="15" max="15" width="10.7109375" customWidth="1"/>
    <col min="16" max="16" width="7.140625" style="12" bestFit="1" customWidth="1"/>
    <col min="17" max="17" width="10.7109375" customWidth="1"/>
    <col min="18" max="18" width="7.140625" style="12" bestFit="1" customWidth="1"/>
    <col min="19" max="19" width="10.7109375" customWidth="1"/>
    <col min="20" max="20" width="7.140625" style="12" bestFit="1" customWidth="1"/>
    <col min="21" max="21" width="10.7109375" customWidth="1"/>
    <col min="22" max="22" width="7.140625" style="12" bestFit="1" customWidth="1"/>
    <col min="23" max="23" width="10.7109375" customWidth="1"/>
    <col min="24" max="24" width="7.140625" style="12" bestFit="1" customWidth="1"/>
  </cols>
  <sheetData>
    <row r="1" spans="1:25" ht="26" x14ac:dyDescent="0.25">
      <c r="A1" s="51" t="s">
        <v>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25" x14ac:dyDescent="0.25">
      <c r="A2" s="45" t="s">
        <v>0</v>
      </c>
      <c r="B2" s="47" t="s">
        <v>3</v>
      </c>
      <c r="C2" s="48"/>
      <c r="D2" s="49"/>
      <c r="E2" s="47" t="s">
        <v>140</v>
      </c>
      <c r="F2" s="49"/>
      <c r="G2" s="47" t="s">
        <v>141</v>
      </c>
      <c r="H2" s="49"/>
      <c r="I2" s="47" t="s">
        <v>142</v>
      </c>
      <c r="J2" s="49"/>
      <c r="K2" s="47" t="s">
        <v>143</v>
      </c>
      <c r="L2" s="49"/>
      <c r="M2" s="47" t="s">
        <v>144</v>
      </c>
      <c r="N2" s="49"/>
      <c r="O2" s="47" t="s">
        <v>145</v>
      </c>
      <c r="P2" s="49"/>
      <c r="Q2" s="47" t="s">
        <v>146</v>
      </c>
      <c r="R2" s="49"/>
      <c r="S2" s="47" t="s">
        <v>147</v>
      </c>
      <c r="T2" s="49"/>
      <c r="U2" s="47" t="s">
        <v>148</v>
      </c>
      <c r="V2" s="49"/>
      <c r="W2" s="47" t="s">
        <v>6</v>
      </c>
      <c r="X2" s="49"/>
    </row>
    <row r="3" spans="1:25" ht="23.75" x14ac:dyDescent="0.25">
      <c r="A3" s="46"/>
      <c r="B3" s="5" t="s">
        <v>77</v>
      </c>
      <c r="C3" s="5" t="s">
        <v>75</v>
      </c>
      <c r="D3" s="11" t="s">
        <v>79</v>
      </c>
      <c r="E3" s="5" t="s">
        <v>77</v>
      </c>
      <c r="F3" s="11" t="s">
        <v>79</v>
      </c>
      <c r="G3" s="5" t="s">
        <v>77</v>
      </c>
      <c r="H3" s="11" t="s">
        <v>79</v>
      </c>
      <c r="I3" s="5" t="s">
        <v>77</v>
      </c>
      <c r="J3" s="11" t="s">
        <v>79</v>
      </c>
      <c r="K3" s="5" t="s">
        <v>77</v>
      </c>
      <c r="L3" s="11" t="s">
        <v>79</v>
      </c>
      <c r="M3" s="5" t="s">
        <v>77</v>
      </c>
      <c r="N3" s="11" t="s">
        <v>79</v>
      </c>
      <c r="O3" s="5" t="s">
        <v>77</v>
      </c>
      <c r="P3" s="11" t="s">
        <v>79</v>
      </c>
      <c r="Q3" s="5" t="s">
        <v>77</v>
      </c>
      <c r="R3" s="11" t="s">
        <v>79</v>
      </c>
      <c r="S3" s="5" t="s">
        <v>77</v>
      </c>
      <c r="T3" s="11" t="s">
        <v>79</v>
      </c>
      <c r="U3" s="5" t="s">
        <v>77</v>
      </c>
      <c r="V3" s="11" t="s">
        <v>79</v>
      </c>
      <c r="W3" s="5" t="s">
        <v>77</v>
      </c>
      <c r="X3" s="11" t="s">
        <v>79</v>
      </c>
    </row>
    <row r="4" spans="1:25" x14ac:dyDescent="0.25">
      <c r="A4" s="19" t="s">
        <v>7</v>
      </c>
      <c r="B4" s="37">
        <v>28686435</v>
      </c>
      <c r="C4" s="37">
        <v>22715841</v>
      </c>
      <c r="D4" s="38">
        <v>26.283834263499205</v>
      </c>
      <c r="E4" s="37">
        <v>1286775</v>
      </c>
      <c r="F4" s="39">
        <v>29.677573446418791</v>
      </c>
      <c r="G4" s="37">
        <v>1853009</v>
      </c>
      <c r="H4" s="39">
        <v>34.710308814431443</v>
      </c>
      <c r="I4" s="37">
        <v>4534653</v>
      </c>
      <c r="J4" s="39">
        <v>21.106385478940972</v>
      </c>
      <c r="K4" s="37">
        <v>5334323</v>
      </c>
      <c r="L4" s="39">
        <v>24.255837853853791</v>
      </c>
      <c r="M4" s="37">
        <v>4859710</v>
      </c>
      <c r="N4" s="39">
        <v>27.174759276002703</v>
      </c>
      <c r="O4" s="37">
        <v>4607105</v>
      </c>
      <c r="P4" s="39">
        <v>26.042935696586799</v>
      </c>
      <c r="Q4" s="37">
        <v>3441083</v>
      </c>
      <c r="R4" s="39">
        <v>30.10532946366591</v>
      </c>
      <c r="S4" s="37">
        <v>925792</v>
      </c>
      <c r="T4" s="39">
        <v>36.637778355019243</v>
      </c>
      <c r="U4" s="37">
        <v>116545</v>
      </c>
      <c r="V4" s="39">
        <v>30.503672847800779</v>
      </c>
      <c r="W4" s="37">
        <v>1727440</v>
      </c>
      <c r="X4" s="39">
        <v>21.44040706972925</v>
      </c>
    </row>
    <row r="5" spans="1:25" s="2" customFormat="1" x14ac:dyDescent="0.25">
      <c r="A5" s="20" t="s">
        <v>101</v>
      </c>
      <c r="B5" s="40">
        <v>2770866</v>
      </c>
      <c r="C5" s="40">
        <v>1782313</v>
      </c>
      <c r="D5" s="41">
        <v>55.464612556829238</v>
      </c>
      <c r="E5" s="40">
        <v>105311</v>
      </c>
      <c r="F5" s="27">
        <v>37.596686526601864</v>
      </c>
      <c r="G5" s="40">
        <v>296707</v>
      </c>
      <c r="H5" s="27">
        <v>76.948354007633583</v>
      </c>
      <c r="I5" s="40">
        <v>511459</v>
      </c>
      <c r="J5" s="27">
        <v>44.492596809325114</v>
      </c>
      <c r="K5" s="40">
        <v>377372</v>
      </c>
      <c r="L5" s="27">
        <v>33.561260821246798</v>
      </c>
      <c r="M5" s="40">
        <v>462069</v>
      </c>
      <c r="N5" s="27">
        <v>58.636138919787427</v>
      </c>
      <c r="O5" s="40">
        <v>474877</v>
      </c>
      <c r="P5" s="27">
        <v>66.108862716565866</v>
      </c>
      <c r="Q5" s="40">
        <v>310317</v>
      </c>
      <c r="R5" s="27">
        <v>74.933903072872909</v>
      </c>
      <c r="S5" s="40">
        <v>77608</v>
      </c>
      <c r="T5" s="27">
        <v>83.201926254662212</v>
      </c>
      <c r="U5" s="40">
        <v>10063</v>
      </c>
      <c r="V5" s="27">
        <v>60.289901242433899</v>
      </c>
      <c r="W5" s="40">
        <v>145083</v>
      </c>
      <c r="X5" s="27">
        <v>47.454061305797211</v>
      </c>
    </row>
    <row r="6" spans="1:25" x14ac:dyDescent="0.25">
      <c r="A6" s="21" t="s">
        <v>100</v>
      </c>
      <c r="B6" s="40">
        <v>2512109</v>
      </c>
      <c r="C6" s="40">
        <v>1724880</v>
      </c>
      <c r="D6" s="41">
        <v>45.639638699503735</v>
      </c>
      <c r="E6" s="40">
        <v>111915</v>
      </c>
      <c r="F6" s="27">
        <v>69.650436575309243</v>
      </c>
      <c r="G6" s="40">
        <v>256384</v>
      </c>
      <c r="H6" s="27">
        <v>75.352059694551031</v>
      </c>
      <c r="I6" s="40">
        <v>433164</v>
      </c>
      <c r="J6" s="27">
        <v>27.249973560827723</v>
      </c>
      <c r="K6" s="40">
        <v>361535</v>
      </c>
      <c r="L6" s="27">
        <v>43.337720932814229</v>
      </c>
      <c r="M6" s="40">
        <v>434340</v>
      </c>
      <c r="N6" s="27">
        <v>51.054291765638737</v>
      </c>
      <c r="O6" s="40">
        <v>413140</v>
      </c>
      <c r="P6" s="27">
        <v>40.142469470827692</v>
      </c>
      <c r="Q6" s="40">
        <v>281598</v>
      </c>
      <c r="R6" s="27">
        <v>44.535977703524622</v>
      </c>
      <c r="S6" s="40">
        <v>73639</v>
      </c>
      <c r="T6" s="27">
        <v>67.876439074432923</v>
      </c>
      <c r="U6" s="40">
        <v>9728</v>
      </c>
      <c r="V6" s="27">
        <v>75.279279279279294</v>
      </c>
      <c r="W6" s="40">
        <v>136666</v>
      </c>
      <c r="X6" s="27">
        <v>46.185606708882432</v>
      </c>
    </row>
    <row r="7" spans="1:25" s="4" customFormat="1" x14ac:dyDescent="0.25">
      <c r="A7" s="21" t="s">
        <v>113</v>
      </c>
      <c r="B7" s="40">
        <v>2141992</v>
      </c>
      <c r="C7" s="40">
        <v>1472193</v>
      </c>
      <c r="D7" s="41">
        <v>45.496684198335416</v>
      </c>
      <c r="E7" s="40">
        <v>66800</v>
      </c>
      <c r="F7" s="27">
        <v>57.949493994136006</v>
      </c>
      <c r="G7" s="40">
        <v>54591</v>
      </c>
      <c r="H7" s="27">
        <v>62.328278322925954</v>
      </c>
      <c r="I7" s="40">
        <v>302124</v>
      </c>
      <c r="J7" s="27">
        <v>36.710166699849765</v>
      </c>
      <c r="K7" s="40">
        <v>416721</v>
      </c>
      <c r="L7" s="27">
        <v>41.293446308144553</v>
      </c>
      <c r="M7" s="40">
        <v>321179</v>
      </c>
      <c r="N7" s="27">
        <v>42.827475185883522</v>
      </c>
      <c r="O7" s="40">
        <v>386385</v>
      </c>
      <c r="P7" s="27">
        <v>44.070292924472021</v>
      </c>
      <c r="Q7" s="40">
        <v>348255</v>
      </c>
      <c r="R7" s="27">
        <v>58.978444065042133</v>
      </c>
      <c r="S7" s="40">
        <v>94649</v>
      </c>
      <c r="T7" s="27">
        <v>67.091534998675968</v>
      </c>
      <c r="U7" s="40">
        <v>11367</v>
      </c>
      <c r="V7" s="27">
        <v>57.024450891007049</v>
      </c>
      <c r="W7" s="40">
        <v>139921</v>
      </c>
      <c r="X7" s="27">
        <v>34.106157031130202</v>
      </c>
    </row>
    <row r="8" spans="1:25" x14ac:dyDescent="0.25">
      <c r="A8" s="21" t="s">
        <v>110</v>
      </c>
      <c r="B8" s="40">
        <v>2110954</v>
      </c>
      <c r="C8" s="40">
        <v>1497105</v>
      </c>
      <c r="D8" s="41">
        <v>41.00240130117794</v>
      </c>
      <c r="E8" s="40">
        <v>93322</v>
      </c>
      <c r="F8" s="27">
        <v>55.308880308880305</v>
      </c>
      <c r="G8" s="40">
        <v>67112</v>
      </c>
      <c r="H8" s="27">
        <v>57.862300943240896</v>
      </c>
      <c r="I8" s="40">
        <v>274105</v>
      </c>
      <c r="J8" s="27">
        <v>31.867471038756111</v>
      </c>
      <c r="K8" s="40">
        <v>443216</v>
      </c>
      <c r="L8" s="27">
        <v>38.228111813523547</v>
      </c>
      <c r="M8" s="40">
        <v>355065</v>
      </c>
      <c r="N8" s="27">
        <v>42.283248112587572</v>
      </c>
      <c r="O8" s="40">
        <v>353769</v>
      </c>
      <c r="P8" s="27">
        <v>41.457806851988096</v>
      </c>
      <c r="Q8" s="40">
        <v>296397</v>
      </c>
      <c r="R8" s="27">
        <v>51.084208380059138</v>
      </c>
      <c r="S8" s="40">
        <v>84554</v>
      </c>
      <c r="T8" s="27">
        <v>55.193363067378812</v>
      </c>
      <c r="U8" s="40">
        <v>10835</v>
      </c>
      <c r="V8" s="27">
        <v>40.878949421401643</v>
      </c>
      <c r="W8" s="40">
        <v>132579</v>
      </c>
      <c r="X8" s="27">
        <v>22.748104324639606</v>
      </c>
    </row>
    <row r="9" spans="1:25" s="4" customFormat="1" x14ac:dyDescent="0.25">
      <c r="A9" s="21" t="s">
        <v>111</v>
      </c>
      <c r="B9" s="40">
        <v>2268310</v>
      </c>
      <c r="C9" s="40">
        <v>1683022</v>
      </c>
      <c r="D9" s="41">
        <v>34.776015999790857</v>
      </c>
      <c r="E9" s="40">
        <v>105158</v>
      </c>
      <c r="F9" s="27">
        <v>47.934837656856665</v>
      </c>
      <c r="G9" s="40">
        <v>111111</v>
      </c>
      <c r="H9" s="27">
        <v>45.271621886644439</v>
      </c>
      <c r="I9" s="40">
        <v>304638</v>
      </c>
      <c r="J9" s="27">
        <v>28.53652876521593</v>
      </c>
      <c r="K9" s="40">
        <v>467529</v>
      </c>
      <c r="L9" s="27">
        <v>32.860370280907645</v>
      </c>
      <c r="M9" s="40">
        <v>393375</v>
      </c>
      <c r="N9" s="27">
        <v>36.057539325687252</v>
      </c>
      <c r="O9" s="40">
        <v>360772</v>
      </c>
      <c r="P9" s="27">
        <v>33.650939481951283</v>
      </c>
      <c r="Q9" s="40">
        <v>286542</v>
      </c>
      <c r="R9" s="27">
        <v>40.484490138110573</v>
      </c>
      <c r="S9" s="40">
        <v>85502</v>
      </c>
      <c r="T9" s="27">
        <v>45.641916636857616</v>
      </c>
      <c r="U9" s="40">
        <v>11798</v>
      </c>
      <c r="V9" s="27">
        <v>37.956033676333021</v>
      </c>
      <c r="W9" s="40">
        <v>141885</v>
      </c>
      <c r="X9" s="27">
        <v>22.033767105025493</v>
      </c>
    </row>
    <row r="10" spans="1:25" x14ac:dyDescent="0.25">
      <c r="A10" s="21" t="s">
        <v>112</v>
      </c>
      <c r="B10" s="40">
        <v>2219151</v>
      </c>
      <c r="C10" s="40">
        <v>1771962</v>
      </c>
      <c r="D10" s="41">
        <v>25.236940747036329</v>
      </c>
      <c r="E10" s="40">
        <v>102204</v>
      </c>
      <c r="F10" s="27">
        <v>38.546001708034552</v>
      </c>
      <c r="G10" s="40">
        <v>101940</v>
      </c>
      <c r="H10" s="27">
        <v>35.355117974320493</v>
      </c>
      <c r="I10" s="40">
        <v>359289</v>
      </c>
      <c r="J10" s="27">
        <v>19.1276525198939</v>
      </c>
      <c r="K10" s="40">
        <v>441534</v>
      </c>
      <c r="L10" s="27">
        <v>26.489394616521711</v>
      </c>
      <c r="M10" s="40">
        <v>379104</v>
      </c>
      <c r="N10" s="27">
        <v>28.077839152688398</v>
      </c>
      <c r="O10" s="40">
        <v>351423</v>
      </c>
      <c r="P10" s="27">
        <v>22.894081606960516</v>
      </c>
      <c r="Q10" s="40">
        <v>263141</v>
      </c>
      <c r="R10" s="27">
        <v>25.526403663597776</v>
      </c>
      <c r="S10" s="40">
        <v>72258</v>
      </c>
      <c r="T10" s="27">
        <v>26.98898086149628</v>
      </c>
      <c r="U10" s="40">
        <v>9287</v>
      </c>
      <c r="V10" s="27">
        <v>14.626018267094555</v>
      </c>
      <c r="W10" s="40">
        <v>138971</v>
      </c>
      <c r="X10" s="27">
        <v>20.188016743349358</v>
      </c>
      <c r="Y10" s="4"/>
    </row>
    <row r="11" spans="1:25" x14ac:dyDescent="0.25">
      <c r="A11" s="21" t="s">
        <v>114</v>
      </c>
      <c r="B11" s="40">
        <v>2501969</v>
      </c>
      <c r="C11" s="40">
        <v>2153857</v>
      </c>
      <c r="D11" s="41">
        <v>16.162261468611881</v>
      </c>
      <c r="E11" s="40">
        <v>131076</v>
      </c>
      <c r="F11" s="27">
        <v>13.83856455507113</v>
      </c>
      <c r="G11" s="40">
        <v>245579</v>
      </c>
      <c r="H11" s="27">
        <v>14.70026388921324</v>
      </c>
      <c r="I11" s="40">
        <v>446233</v>
      </c>
      <c r="J11" s="27">
        <v>13.354637619677835</v>
      </c>
      <c r="K11" s="40">
        <v>431179</v>
      </c>
      <c r="L11" s="27">
        <v>16.561642539502319</v>
      </c>
      <c r="M11" s="40">
        <v>444488</v>
      </c>
      <c r="N11" s="27">
        <v>16.432790664169428</v>
      </c>
      <c r="O11" s="40">
        <v>361210</v>
      </c>
      <c r="P11" s="27">
        <v>16.877149726096995</v>
      </c>
      <c r="Q11" s="40">
        <v>226292</v>
      </c>
      <c r="R11" s="27">
        <v>20.755401633964254</v>
      </c>
      <c r="S11" s="40">
        <v>60560</v>
      </c>
      <c r="T11" s="27">
        <v>25.815431919225485</v>
      </c>
      <c r="U11" s="40">
        <v>7987</v>
      </c>
      <c r="V11" s="27">
        <v>21.364534265309221</v>
      </c>
      <c r="W11" s="40">
        <v>147365</v>
      </c>
      <c r="X11" s="27">
        <v>15.024665147210348</v>
      </c>
    </row>
    <row r="12" spans="1:25" x14ac:dyDescent="0.25">
      <c r="A12" s="24" t="s">
        <v>115</v>
      </c>
      <c r="B12" s="40">
        <v>2359550</v>
      </c>
      <c r="C12" s="40">
        <v>2093236</v>
      </c>
      <c r="D12" s="41">
        <v>12.722597929712665</v>
      </c>
      <c r="E12" s="40">
        <v>117032</v>
      </c>
      <c r="F12" s="27">
        <v>10.974985302205621</v>
      </c>
      <c r="G12" s="40">
        <v>192826</v>
      </c>
      <c r="H12" s="27">
        <v>12.200770403472628</v>
      </c>
      <c r="I12" s="40">
        <v>438609</v>
      </c>
      <c r="J12" s="27">
        <v>5.6313910978599502</v>
      </c>
      <c r="K12" s="40">
        <v>432520</v>
      </c>
      <c r="L12" s="27">
        <v>12.864673033766504</v>
      </c>
      <c r="M12" s="40">
        <v>407068</v>
      </c>
      <c r="N12" s="27">
        <v>13.919665070565213</v>
      </c>
      <c r="O12" s="40">
        <v>345954</v>
      </c>
      <c r="P12" s="27">
        <v>14.56530593997436</v>
      </c>
      <c r="Q12" s="40">
        <v>216522</v>
      </c>
      <c r="R12" s="27">
        <v>19.346499616917367</v>
      </c>
      <c r="S12" s="40">
        <v>52362</v>
      </c>
      <c r="T12" s="27">
        <v>25.228995766866767</v>
      </c>
      <c r="U12" s="40">
        <v>6258</v>
      </c>
      <c r="V12" s="27">
        <v>16.819115176404708</v>
      </c>
      <c r="W12" s="40">
        <v>150399</v>
      </c>
      <c r="X12" s="27">
        <v>16.065626905179009</v>
      </c>
    </row>
    <row r="13" spans="1:25" x14ac:dyDescent="0.25">
      <c r="A13" s="24" t="s">
        <v>116</v>
      </c>
      <c r="B13" s="40">
        <v>2311792</v>
      </c>
      <c r="C13" s="40">
        <v>2017157</v>
      </c>
      <c r="D13" s="41">
        <v>14.606448580849186</v>
      </c>
      <c r="E13" s="40">
        <v>116296</v>
      </c>
      <c r="F13" s="27">
        <v>18.180986738478744</v>
      </c>
      <c r="G13" s="40">
        <v>104038</v>
      </c>
      <c r="H13" s="27">
        <v>13.42753101764027</v>
      </c>
      <c r="I13" s="40">
        <v>343029</v>
      </c>
      <c r="J13" s="27">
        <v>11.547253990810313</v>
      </c>
      <c r="K13" s="40">
        <v>493914</v>
      </c>
      <c r="L13" s="27">
        <v>12.584795214996891</v>
      </c>
      <c r="M13" s="40">
        <v>387022</v>
      </c>
      <c r="N13" s="27">
        <v>13.379483288462612</v>
      </c>
      <c r="O13" s="40">
        <v>347751</v>
      </c>
      <c r="P13" s="27">
        <v>13.289440249154616</v>
      </c>
      <c r="Q13" s="40">
        <v>287352</v>
      </c>
      <c r="R13" s="27">
        <v>20.345265168172276</v>
      </c>
      <c r="S13" s="40">
        <v>77577</v>
      </c>
      <c r="T13" s="27">
        <v>27.048361474590976</v>
      </c>
      <c r="U13" s="40">
        <v>9564</v>
      </c>
      <c r="V13" s="27">
        <v>21.047968611568145</v>
      </c>
      <c r="W13" s="40">
        <v>145249</v>
      </c>
      <c r="X13" s="27">
        <v>16.41993219143496</v>
      </c>
    </row>
    <row r="14" spans="1:25" x14ac:dyDescent="0.25">
      <c r="A14" s="24" t="s">
        <v>118</v>
      </c>
      <c r="B14" s="40">
        <v>2382464</v>
      </c>
      <c r="C14" s="40">
        <v>2042703</v>
      </c>
      <c r="D14" s="41">
        <v>16.632912371499931</v>
      </c>
      <c r="E14" s="40">
        <v>106865</v>
      </c>
      <c r="F14" s="27">
        <v>24.046709770281716</v>
      </c>
      <c r="G14" s="40">
        <v>114066</v>
      </c>
      <c r="H14" s="27">
        <v>24.770020017282679</v>
      </c>
      <c r="I14" s="40">
        <v>314665</v>
      </c>
      <c r="J14" s="27">
        <v>16.587068400167482</v>
      </c>
      <c r="K14" s="40">
        <v>483276</v>
      </c>
      <c r="L14" s="27">
        <v>19.609449442512595</v>
      </c>
      <c r="M14" s="40">
        <v>411184</v>
      </c>
      <c r="N14" s="27">
        <v>19.274693461972458</v>
      </c>
      <c r="O14" s="40">
        <v>390482</v>
      </c>
      <c r="P14" s="27">
        <v>14.262555561082802</v>
      </c>
      <c r="Q14" s="40">
        <v>316916</v>
      </c>
      <c r="R14" s="27">
        <v>10.419461275003394</v>
      </c>
      <c r="S14" s="40">
        <v>83975</v>
      </c>
      <c r="T14" s="27">
        <v>9.0513603012791322</v>
      </c>
      <c r="U14" s="40">
        <v>9967</v>
      </c>
      <c r="V14" s="27">
        <v>7.7863090732129381</v>
      </c>
      <c r="W14" s="40">
        <v>151068</v>
      </c>
      <c r="X14" s="27">
        <v>14.924305819703299</v>
      </c>
    </row>
    <row r="15" spans="1:25" x14ac:dyDescent="0.25">
      <c r="A15" s="24" t="s">
        <v>119</v>
      </c>
      <c r="B15" s="40">
        <v>2391140</v>
      </c>
      <c r="C15" s="40">
        <v>2061646</v>
      </c>
      <c r="D15" s="41">
        <v>15.982084218144132</v>
      </c>
      <c r="E15" s="40">
        <v>95747</v>
      </c>
      <c r="F15" s="27">
        <v>24.227365908088338</v>
      </c>
      <c r="G15" s="40">
        <v>112903</v>
      </c>
      <c r="H15" s="27">
        <v>24.182496122837314</v>
      </c>
      <c r="I15" s="40">
        <v>342425</v>
      </c>
      <c r="J15" s="27">
        <v>20.538652980332927</v>
      </c>
      <c r="K15" s="40">
        <v>472710</v>
      </c>
      <c r="L15" s="27">
        <v>19.454770129610854</v>
      </c>
      <c r="M15" s="40">
        <v>410388</v>
      </c>
      <c r="N15" s="27">
        <v>16.806179751295748</v>
      </c>
      <c r="O15" s="40">
        <v>402229</v>
      </c>
      <c r="P15" s="27">
        <v>11.843052856074321</v>
      </c>
      <c r="Q15" s="40">
        <v>316534</v>
      </c>
      <c r="R15" s="27">
        <v>9.4235914738275852</v>
      </c>
      <c r="S15" s="40">
        <v>84723</v>
      </c>
      <c r="T15" s="27">
        <v>16.224484196663735</v>
      </c>
      <c r="U15" s="40">
        <v>10239</v>
      </c>
      <c r="V15" s="27">
        <v>13.842561707805201</v>
      </c>
      <c r="W15" s="40">
        <v>143242</v>
      </c>
      <c r="X15" s="27">
        <v>8.7547737091055353</v>
      </c>
    </row>
    <row r="16" spans="1:25" x14ac:dyDescent="0.25">
      <c r="A16" s="24" t="s">
        <v>121</v>
      </c>
      <c r="B16" s="40">
        <v>2716138</v>
      </c>
      <c r="C16" s="40">
        <v>2415767</v>
      </c>
      <c r="D16" s="41">
        <v>12.433773621379874</v>
      </c>
      <c r="E16" s="40">
        <v>135049</v>
      </c>
      <c r="F16" s="27">
        <v>12.238724100961583</v>
      </c>
      <c r="G16" s="40">
        <v>195752</v>
      </c>
      <c r="H16" s="27">
        <v>12.69804716285925</v>
      </c>
      <c r="I16" s="40">
        <v>464913</v>
      </c>
      <c r="J16" s="27">
        <v>12.805998034624565</v>
      </c>
      <c r="K16" s="40">
        <v>512817</v>
      </c>
      <c r="L16" s="27">
        <v>13.934014663408135</v>
      </c>
      <c r="M16" s="40">
        <v>454428</v>
      </c>
      <c r="N16" s="27">
        <v>11.812961040111404</v>
      </c>
      <c r="O16" s="40">
        <v>419113</v>
      </c>
      <c r="P16" s="27">
        <v>10.010919380325166</v>
      </c>
      <c r="Q16" s="40">
        <v>291217</v>
      </c>
      <c r="R16" s="27">
        <v>12.044892290053145</v>
      </c>
      <c r="S16" s="40">
        <v>78385</v>
      </c>
      <c r="T16" s="27">
        <v>23.092022613065332</v>
      </c>
      <c r="U16" s="40">
        <v>9452</v>
      </c>
      <c r="V16" s="27">
        <v>20.993343573988742</v>
      </c>
      <c r="W16" s="40">
        <v>155012</v>
      </c>
      <c r="X16" s="27">
        <v>10.157904461405076</v>
      </c>
    </row>
    <row r="18" spans="1:1" x14ac:dyDescent="0.25">
      <c r="A18" s="1" t="s">
        <v>124</v>
      </c>
    </row>
  </sheetData>
  <mergeCells count="13">
    <mergeCell ref="A1:X1"/>
    <mergeCell ref="A2:A3"/>
    <mergeCell ref="B2:D2"/>
    <mergeCell ref="M2:N2"/>
    <mergeCell ref="E2:F2"/>
    <mergeCell ref="W2:X2"/>
    <mergeCell ref="U2:V2"/>
    <mergeCell ref="S2:T2"/>
    <mergeCell ref="Q2:R2"/>
    <mergeCell ref="O2:P2"/>
    <mergeCell ref="G2:H2"/>
    <mergeCell ref="I2:J2"/>
    <mergeCell ref="K2:L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H1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AH1"/>
    </sheetView>
  </sheetViews>
  <sheetFormatPr defaultColWidth="8.5703125" defaultRowHeight="13.4" x14ac:dyDescent="0.25"/>
  <cols>
    <col min="1" max="1" width="5.42578125" style="4" bestFit="1" customWidth="1"/>
    <col min="2" max="3" width="11.28515625" style="4" bestFit="1" customWidth="1"/>
    <col min="4" max="4" width="7.140625" style="12" bestFit="1" customWidth="1"/>
    <col min="5" max="5" width="10.7109375" style="4" customWidth="1"/>
    <col min="6" max="6" width="7.140625" style="12" bestFit="1" customWidth="1"/>
    <col min="7" max="7" width="10.7109375" style="4" customWidth="1"/>
    <col min="8" max="8" width="7.140625" style="12" customWidth="1"/>
    <col min="9" max="9" width="10.7109375" style="4" customWidth="1"/>
    <col min="10" max="10" width="7.140625" style="12" customWidth="1"/>
    <col min="11" max="11" width="10.7109375" style="4" customWidth="1"/>
    <col min="12" max="12" width="7.140625" style="12" customWidth="1"/>
    <col min="13" max="13" width="10.7109375" style="12" customWidth="1"/>
    <col min="14" max="14" width="7.140625" style="12" customWidth="1"/>
    <col min="15" max="15" width="10.7109375" style="12" customWidth="1"/>
    <col min="16" max="16" width="7.140625" style="12" customWidth="1"/>
    <col min="17" max="17" width="10.7109375" style="12" customWidth="1"/>
    <col min="18" max="18" width="7.140625" style="12" customWidth="1"/>
    <col min="19" max="19" width="10.7109375" style="12" customWidth="1"/>
    <col min="20" max="20" width="7.140625" style="12" customWidth="1"/>
    <col min="21" max="21" width="10.7109375" style="4" customWidth="1"/>
    <col min="22" max="22" width="7.140625" style="12" customWidth="1"/>
    <col min="23" max="23" width="10.7109375" style="4" customWidth="1"/>
    <col min="24" max="24" width="7.140625" style="12" customWidth="1"/>
    <col min="25" max="25" width="10.7109375" style="4" customWidth="1"/>
    <col min="26" max="26" width="7.140625" style="12" customWidth="1"/>
    <col min="27" max="27" width="10.7109375" style="4" customWidth="1"/>
    <col min="28" max="28" width="7.140625" style="12" customWidth="1"/>
    <col min="29" max="29" width="10.7109375" style="4" customWidth="1"/>
    <col min="30" max="30" width="7.140625" style="12" customWidth="1"/>
    <col min="31" max="31" width="10.7109375" style="4" customWidth="1"/>
    <col min="32" max="32" width="7.140625" style="12" customWidth="1"/>
    <col min="33" max="33" width="10.7109375" style="4" customWidth="1"/>
    <col min="34" max="34" width="7.140625" style="12" customWidth="1"/>
  </cols>
  <sheetData>
    <row r="1" spans="1:34" ht="26" x14ac:dyDescent="0.25">
      <c r="A1" s="61" t="s">
        <v>98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3"/>
    </row>
    <row r="2" spans="1:34" x14ac:dyDescent="0.25">
      <c r="A2" s="64" t="s">
        <v>0</v>
      </c>
      <c r="B2" s="58" t="s">
        <v>3</v>
      </c>
      <c r="C2" s="59"/>
      <c r="D2" s="60"/>
      <c r="E2" s="58" t="s">
        <v>85</v>
      </c>
      <c r="F2" s="60"/>
      <c r="G2" s="58" t="s">
        <v>86</v>
      </c>
      <c r="H2" s="60"/>
      <c r="I2" s="58" t="s">
        <v>87</v>
      </c>
      <c r="J2" s="60"/>
      <c r="K2" s="58" t="s">
        <v>88</v>
      </c>
      <c r="L2" s="60"/>
      <c r="M2" s="58" t="s">
        <v>149</v>
      </c>
      <c r="N2" s="60"/>
      <c r="O2" s="58" t="s">
        <v>150</v>
      </c>
      <c r="P2" s="60"/>
      <c r="Q2" s="58" t="s">
        <v>151</v>
      </c>
      <c r="R2" s="60"/>
      <c r="S2" s="58" t="s">
        <v>152</v>
      </c>
      <c r="T2" s="60"/>
      <c r="U2" s="58" t="s">
        <v>89</v>
      </c>
      <c r="V2" s="60"/>
      <c r="W2" s="58" t="s">
        <v>90</v>
      </c>
      <c r="X2" s="60"/>
      <c r="Y2" s="58" t="s">
        <v>91</v>
      </c>
      <c r="Z2" s="60"/>
      <c r="AA2" s="58" t="s">
        <v>92</v>
      </c>
      <c r="AB2" s="60"/>
      <c r="AC2" s="58" t="s">
        <v>93</v>
      </c>
      <c r="AD2" s="60"/>
      <c r="AE2" s="58" t="s">
        <v>94</v>
      </c>
      <c r="AF2" s="60"/>
      <c r="AG2" s="58" t="s">
        <v>95</v>
      </c>
      <c r="AH2" s="60"/>
    </row>
    <row r="3" spans="1:34" ht="23.75" x14ac:dyDescent="0.25">
      <c r="A3" s="46"/>
      <c r="B3" s="6" t="s">
        <v>77</v>
      </c>
      <c r="C3" s="6" t="s">
        <v>78</v>
      </c>
      <c r="D3" s="11" t="s">
        <v>79</v>
      </c>
      <c r="E3" s="6" t="s">
        <v>77</v>
      </c>
      <c r="F3" s="11" t="s">
        <v>79</v>
      </c>
      <c r="G3" s="6" t="s">
        <v>77</v>
      </c>
      <c r="H3" s="11" t="s">
        <v>99</v>
      </c>
      <c r="I3" s="6" t="s">
        <v>77</v>
      </c>
      <c r="J3" s="11" t="s">
        <v>99</v>
      </c>
      <c r="K3" s="6" t="s">
        <v>77</v>
      </c>
      <c r="L3" s="11" t="s">
        <v>99</v>
      </c>
      <c r="M3" s="6" t="s">
        <v>77</v>
      </c>
      <c r="N3" s="11" t="s">
        <v>99</v>
      </c>
      <c r="O3" s="6" t="s">
        <v>77</v>
      </c>
      <c r="P3" s="11" t="s">
        <v>99</v>
      </c>
      <c r="Q3" s="6" t="s">
        <v>77</v>
      </c>
      <c r="R3" s="11" t="s">
        <v>99</v>
      </c>
      <c r="S3" s="6" t="s">
        <v>77</v>
      </c>
      <c r="T3" s="11" t="s">
        <v>99</v>
      </c>
      <c r="U3" s="6" t="s">
        <v>77</v>
      </c>
      <c r="V3" s="11" t="s">
        <v>99</v>
      </c>
      <c r="W3" s="6" t="s">
        <v>77</v>
      </c>
      <c r="X3" s="11" t="s">
        <v>99</v>
      </c>
      <c r="Y3" s="6" t="s">
        <v>77</v>
      </c>
      <c r="Z3" s="11" t="s">
        <v>99</v>
      </c>
      <c r="AA3" s="6" t="s">
        <v>77</v>
      </c>
      <c r="AB3" s="11" t="s">
        <v>99</v>
      </c>
      <c r="AC3" s="6" t="s">
        <v>77</v>
      </c>
      <c r="AD3" s="11" t="s">
        <v>99</v>
      </c>
      <c r="AE3" s="6" t="s">
        <v>77</v>
      </c>
      <c r="AF3" s="11" t="s">
        <v>99</v>
      </c>
      <c r="AG3" s="6" t="s">
        <v>77</v>
      </c>
      <c r="AH3" s="11" t="s">
        <v>99</v>
      </c>
    </row>
    <row r="4" spans="1:34" x14ac:dyDescent="0.25">
      <c r="A4" s="22" t="s">
        <v>7</v>
      </c>
      <c r="B4" s="37">
        <v>28686435</v>
      </c>
      <c r="C4" s="37">
        <v>22715841</v>
      </c>
      <c r="D4" s="39">
        <v>26.283834263499205</v>
      </c>
      <c r="E4" s="37">
        <v>21858713</v>
      </c>
      <c r="F4" s="39">
        <v>23.570135579570419</v>
      </c>
      <c r="G4" s="37">
        <v>3666004</v>
      </c>
      <c r="H4" s="39">
        <v>32.381028728746287</v>
      </c>
      <c r="I4" s="37">
        <v>940687</v>
      </c>
      <c r="J4" s="39">
        <v>13.524808777989383</v>
      </c>
      <c r="K4" s="37">
        <v>124180</v>
      </c>
      <c r="L4" s="39">
        <v>40.289435927561932</v>
      </c>
      <c r="M4" s="37">
        <v>634820</v>
      </c>
      <c r="N4" s="39">
        <v>27.064126531706979</v>
      </c>
      <c r="O4" s="37">
        <v>702478</v>
      </c>
      <c r="P4" s="39">
        <v>165.45466912542702</v>
      </c>
      <c r="Q4" s="37">
        <v>6995</v>
      </c>
      <c r="R4" s="39">
        <v>-68.357007147380799</v>
      </c>
      <c r="S4" s="37">
        <v>180003</v>
      </c>
      <c r="T4" s="39">
        <v>53.405546370314823</v>
      </c>
      <c r="U4" s="37">
        <v>1912</v>
      </c>
      <c r="V4" s="39">
        <v>-41.796042617960424</v>
      </c>
      <c r="W4" s="37">
        <v>28115792</v>
      </c>
      <c r="X4" s="39">
        <v>26.177665804518035</v>
      </c>
      <c r="Y4" s="37">
        <v>424392</v>
      </c>
      <c r="Z4" s="39">
        <v>37.755618743426943</v>
      </c>
      <c r="AA4" s="37">
        <v>40998</v>
      </c>
      <c r="AB4" s="39">
        <v>56.087717962384829</v>
      </c>
      <c r="AC4" s="37">
        <v>736</v>
      </c>
      <c r="AD4" s="39">
        <v>38.086303939962484</v>
      </c>
      <c r="AE4" s="37">
        <v>104517</v>
      </c>
      <c r="AF4" s="39">
        <v>6.3623874217676679</v>
      </c>
      <c r="AG4" s="37">
        <v>570643</v>
      </c>
      <c r="AH4" s="39">
        <v>31.745624971140973</v>
      </c>
    </row>
    <row r="5" spans="1:34" s="2" customFormat="1" x14ac:dyDescent="0.25">
      <c r="A5" s="23" t="s">
        <v>101</v>
      </c>
      <c r="B5" s="40">
        <v>2770866</v>
      </c>
      <c r="C5" s="40">
        <v>1782313</v>
      </c>
      <c r="D5" s="41">
        <v>55.464612556829238</v>
      </c>
      <c r="E5" s="40">
        <v>2124318</v>
      </c>
      <c r="F5" s="27">
        <v>51.06476180994575</v>
      </c>
      <c r="G5" s="40">
        <v>342786</v>
      </c>
      <c r="H5" s="27">
        <v>41.623698562221122</v>
      </c>
      <c r="I5" s="40">
        <v>88687</v>
      </c>
      <c r="J5" s="27">
        <v>61.044125658253122</v>
      </c>
      <c r="K5" s="40">
        <v>12704</v>
      </c>
      <c r="L5" s="27">
        <v>85.189504373177854</v>
      </c>
      <c r="M5" s="40">
        <v>62794</v>
      </c>
      <c r="N5" s="27">
        <v>96.562949978088028</v>
      </c>
      <c r="O5" s="40">
        <v>61553</v>
      </c>
      <c r="P5" s="27">
        <v>1375.7372332773916</v>
      </c>
      <c r="Q5" s="40">
        <v>1528</v>
      </c>
      <c r="R5" s="27">
        <v>-76.110068792995619</v>
      </c>
      <c r="S5" s="40">
        <v>25871</v>
      </c>
      <c r="T5" s="27">
        <v>109.70252087217314</v>
      </c>
      <c r="U5" s="40">
        <v>38</v>
      </c>
      <c r="V5" s="27">
        <v>-84.920634920634924</v>
      </c>
      <c r="W5" s="40">
        <v>2720279</v>
      </c>
      <c r="X5" s="27">
        <v>54.097089336555435</v>
      </c>
      <c r="Y5" s="40">
        <v>39664</v>
      </c>
      <c r="Z5" s="27">
        <v>339.92901508429458</v>
      </c>
      <c r="AA5" s="40">
        <v>3086</v>
      </c>
      <c r="AB5" s="27">
        <v>119.17613636363637</v>
      </c>
      <c r="AC5" s="40">
        <v>70</v>
      </c>
      <c r="AD5" s="27">
        <v>169.23076923076925</v>
      </c>
      <c r="AE5" s="40">
        <v>7767</v>
      </c>
      <c r="AF5" s="27">
        <v>18.381344307270233</v>
      </c>
      <c r="AG5" s="40">
        <v>50587</v>
      </c>
      <c r="AH5" s="27">
        <v>197.3781670683675</v>
      </c>
    </row>
    <row r="6" spans="1:34" x14ac:dyDescent="0.25">
      <c r="A6" s="24" t="s">
        <v>100</v>
      </c>
      <c r="B6" s="40">
        <v>2512109</v>
      </c>
      <c r="C6" s="40">
        <v>1724880</v>
      </c>
      <c r="D6" s="41">
        <v>45.639638699503735</v>
      </c>
      <c r="E6" s="40">
        <v>1904439</v>
      </c>
      <c r="F6" s="27">
        <v>42.487250929245654</v>
      </c>
      <c r="G6" s="40">
        <v>308710</v>
      </c>
      <c r="H6" s="27">
        <v>28.812724799505961</v>
      </c>
      <c r="I6" s="40">
        <v>84892</v>
      </c>
      <c r="J6" s="27">
        <v>52.889689329131031</v>
      </c>
      <c r="K6" s="40">
        <v>12264</v>
      </c>
      <c r="L6" s="27">
        <v>35.304501323918799</v>
      </c>
      <c r="M6" s="40">
        <v>56365</v>
      </c>
      <c r="N6" s="27">
        <v>64.052040281739338</v>
      </c>
      <c r="O6" s="40">
        <v>67188</v>
      </c>
      <c r="P6" s="27">
        <v>917.22937168811495</v>
      </c>
      <c r="Q6" s="40">
        <v>1351</v>
      </c>
      <c r="R6" s="27">
        <v>-80.038416075650119</v>
      </c>
      <c r="S6" s="40">
        <v>25216</v>
      </c>
      <c r="T6" s="27">
        <v>74.083534691059725</v>
      </c>
      <c r="U6" s="40">
        <v>53</v>
      </c>
      <c r="V6" s="27">
        <v>278.57142857142856</v>
      </c>
      <c r="W6" s="40">
        <v>2460478</v>
      </c>
      <c r="X6" s="27">
        <v>44.475219386451911</v>
      </c>
      <c r="Y6" s="40">
        <v>42567</v>
      </c>
      <c r="Z6" s="27">
        <v>218.75842444211472</v>
      </c>
      <c r="AA6" s="40">
        <v>2330</v>
      </c>
      <c r="AB6" s="27">
        <v>67.025089605734763</v>
      </c>
      <c r="AC6" s="40">
        <v>16</v>
      </c>
      <c r="AD6" s="27">
        <v>0</v>
      </c>
      <c r="AE6" s="40">
        <v>6718</v>
      </c>
      <c r="AF6" s="27">
        <v>-4.9787835926449748</v>
      </c>
      <c r="AG6" s="40">
        <v>51631</v>
      </c>
      <c r="AH6" s="27">
        <v>136.45981222807418</v>
      </c>
    </row>
    <row r="7" spans="1:34" s="4" customFormat="1" x14ac:dyDescent="0.25">
      <c r="A7" s="24" t="s">
        <v>113</v>
      </c>
      <c r="B7" s="40">
        <v>2141992</v>
      </c>
      <c r="C7" s="40">
        <v>1472193</v>
      </c>
      <c r="D7" s="41">
        <v>45.496684198335416</v>
      </c>
      <c r="E7" s="40">
        <v>1604745</v>
      </c>
      <c r="F7" s="27">
        <v>40.408693597921101</v>
      </c>
      <c r="G7" s="40">
        <v>288168</v>
      </c>
      <c r="H7" s="27">
        <v>44.674271025785202</v>
      </c>
      <c r="I7" s="40">
        <v>70249</v>
      </c>
      <c r="J7" s="27">
        <v>25.959728174140672</v>
      </c>
      <c r="K7" s="40">
        <v>8317</v>
      </c>
      <c r="L7" s="27">
        <v>48.015661149670748</v>
      </c>
      <c r="M7" s="40">
        <v>51634</v>
      </c>
      <c r="N7" s="27">
        <v>80.487975391498878</v>
      </c>
      <c r="O7" s="40">
        <v>61263</v>
      </c>
      <c r="P7" s="27">
        <v>1066.9142857142856</v>
      </c>
      <c r="Q7" s="40">
        <v>31</v>
      </c>
      <c r="R7" s="27">
        <v>-99.416635302973276</v>
      </c>
      <c r="S7" s="40">
        <v>14954</v>
      </c>
      <c r="T7" s="27">
        <v>107.86766750069501</v>
      </c>
      <c r="U7" s="40">
        <v>13</v>
      </c>
      <c r="V7" s="27">
        <v>-95.019157088122611</v>
      </c>
      <c r="W7" s="40">
        <v>2099374</v>
      </c>
      <c r="X7" s="27">
        <v>44.773331144995112</v>
      </c>
      <c r="Y7" s="40">
        <v>31937</v>
      </c>
      <c r="Z7" s="27">
        <v>146.96102690999072</v>
      </c>
      <c r="AA7" s="40">
        <v>2893</v>
      </c>
      <c r="AB7" s="27">
        <v>58.520547945205472</v>
      </c>
      <c r="AC7" s="40">
        <v>117</v>
      </c>
      <c r="AD7" s="27">
        <v>116.66666666666666</v>
      </c>
      <c r="AE7" s="40">
        <v>7671</v>
      </c>
      <c r="AF7" s="27">
        <v>5.5013065603080724</v>
      </c>
      <c r="AG7" s="40">
        <v>42618</v>
      </c>
      <c r="AH7" s="27">
        <v>92.998822570419335</v>
      </c>
    </row>
    <row r="8" spans="1:34" x14ac:dyDescent="0.25">
      <c r="A8" s="24" t="s">
        <v>110</v>
      </c>
      <c r="B8" s="40">
        <v>2110954</v>
      </c>
      <c r="C8" s="40">
        <v>1497105</v>
      </c>
      <c r="D8" s="41">
        <v>41.00240130117794</v>
      </c>
      <c r="E8" s="40">
        <v>1612831</v>
      </c>
      <c r="F8" s="27">
        <v>36.21480783929529</v>
      </c>
      <c r="G8" s="40">
        <v>267547</v>
      </c>
      <c r="H8" s="27">
        <v>46.70881633637849</v>
      </c>
      <c r="I8" s="40">
        <v>75180</v>
      </c>
      <c r="J8" s="27">
        <v>23.436114668505571</v>
      </c>
      <c r="K8" s="40">
        <v>8264</v>
      </c>
      <c r="L8" s="27">
        <v>26.573747894011323</v>
      </c>
      <c r="M8" s="40">
        <v>45563</v>
      </c>
      <c r="N8" s="27">
        <v>63.173727751316108</v>
      </c>
      <c r="O8" s="40">
        <v>50323</v>
      </c>
      <c r="P8" s="27">
        <v>876.00853374709084</v>
      </c>
      <c r="Q8" s="40">
        <v>0</v>
      </c>
      <c r="R8" s="27">
        <v>-100</v>
      </c>
      <c r="S8" s="40">
        <v>6288</v>
      </c>
      <c r="T8" s="27">
        <v>252.86195286195286</v>
      </c>
      <c r="U8" s="40">
        <v>66</v>
      </c>
      <c r="V8" s="27">
        <v>-71.05263157894737</v>
      </c>
      <c r="W8" s="40">
        <v>2066062</v>
      </c>
      <c r="X8" s="27">
        <v>40.31105198212277</v>
      </c>
      <c r="Y8" s="40">
        <v>32590</v>
      </c>
      <c r="Z8" s="27">
        <v>109.90596418910216</v>
      </c>
      <c r="AA8" s="40">
        <v>4267</v>
      </c>
      <c r="AB8" s="27">
        <v>128.18181818181819</v>
      </c>
      <c r="AC8" s="40">
        <v>51</v>
      </c>
      <c r="AD8" s="27">
        <v>200</v>
      </c>
      <c r="AE8" s="40">
        <v>7984</v>
      </c>
      <c r="AF8" s="27">
        <v>10.811936155447599</v>
      </c>
      <c r="AG8" s="40">
        <v>44892</v>
      </c>
      <c r="AH8" s="27">
        <v>82.354374847672432</v>
      </c>
    </row>
    <row r="9" spans="1:34" s="4" customFormat="1" x14ac:dyDescent="0.25">
      <c r="A9" s="24" t="s">
        <v>111</v>
      </c>
      <c r="B9" s="40">
        <v>2268310</v>
      </c>
      <c r="C9" s="40">
        <v>1683022</v>
      </c>
      <c r="D9" s="41">
        <v>34.776015999790857</v>
      </c>
      <c r="E9" s="40">
        <v>1720672</v>
      </c>
      <c r="F9" s="27">
        <v>28.379041800902183</v>
      </c>
      <c r="G9" s="40">
        <v>291187</v>
      </c>
      <c r="H9" s="27">
        <v>50.873311537245925</v>
      </c>
      <c r="I9" s="40">
        <v>80648</v>
      </c>
      <c r="J9" s="27">
        <v>17.542120911793859</v>
      </c>
      <c r="K9" s="40">
        <v>8125</v>
      </c>
      <c r="L9" s="27">
        <v>26.616799127318068</v>
      </c>
      <c r="M9" s="40">
        <v>43665</v>
      </c>
      <c r="N9" s="27">
        <v>39.380107252298259</v>
      </c>
      <c r="O9" s="40">
        <v>52804</v>
      </c>
      <c r="P9" s="27">
        <v>621.56326865263725</v>
      </c>
      <c r="Q9" s="40">
        <v>0</v>
      </c>
      <c r="R9" s="27">
        <v>-100</v>
      </c>
      <c r="S9" s="40">
        <v>11265</v>
      </c>
      <c r="T9" s="27">
        <v>91.386340468909282</v>
      </c>
      <c r="U9" s="40">
        <v>15</v>
      </c>
      <c r="V9" s="27">
        <v>-93.61702127659575</v>
      </c>
      <c r="W9" s="40">
        <v>2208381</v>
      </c>
      <c r="X9" s="27">
        <v>33.588264650283548</v>
      </c>
      <c r="Y9" s="40">
        <v>46435</v>
      </c>
      <c r="Z9" s="27">
        <v>128.39506172839506</v>
      </c>
      <c r="AA9" s="40">
        <v>3654</v>
      </c>
      <c r="AB9" s="27">
        <v>63.270777479892757</v>
      </c>
      <c r="AC9" s="40">
        <v>26</v>
      </c>
      <c r="AD9" s="27">
        <v>160</v>
      </c>
      <c r="AE9" s="40">
        <v>9814</v>
      </c>
      <c r="AF9" s="27">
        <v>34.107679693905446</v>
      </c>
      <c r="AG9" s="40">
        <v>59929</v>
      </c>
      <c r="AH9" s="27">
        <v>100.45155032277484</v>
      </c>
    </row>
    <row r="10" spans="1:34" x14ac:dyDescent="0.25">
      <c r="A10" s="24" t="s">
        <v>112</v>
      </c>
      <c r="B10" s="40">
        <v>2219151</v>
      </c>
      <c r="C10" s="40">
        <v>1771962</v>
      </c>
      <c r="D10" s="41">
        <v>25.236940747036329</v>
      </c>
      <c r="E10" s="40">
        <v>1697616</v>
      </c>
      <c r="F10" s="27">
        <v>21.629952096477666</v>
      </c>
      <c r="G10" s="40">
        <v>283313</v>
      </c>
      <c r="H10" s="27">
        <v>42.75787702121869</v>
      </c>
      <c r="I10" s="40">
        <v>71302</v>
      </c>
      <c r="J10" s="27">
        <v>6.6453282280620307</v>
      </c>
      <c r="K10" s="40">
        <v>8194</v>
      </c>
      <c r="L10" s="27">
        <v>28.07127227258519</v>
      </c>
      <c r="M10" s="40">
        <v>43534</v>
      </c>
      <c r="N10" s="27">
        <v>16.220834000747498</v>
      </c>
      <c r="O10" s="40">
        <v>54385</v>
      </c>
      <c r="P10" s="27">
        <v>247.59682986066727</v>
      </c>
      <c r="Q10" s="40">
        <v>0</v>
      </c>
      <c r="R10" s="27" t="s">
        <v>161</v>
      </c>
      <c r="S10" s="40">
        <v>11611</v>
      </c>
      <c r="T10" s="27">
        <v>75.525321239606953</v>
      </c>
      <c r="U10" s="40">
        <v>256</v>
      </c>
      <c r="V10" s="27">
        <v>-15.511551155115511</v>
      </c>
      <c r="W10" s="40">
        <v>2170211</v>
      </c>
      <c r="X10" s="27">
        <v>25.630319232073951</v>
      </c>
      <c r="Y10" s="40">
        <v>35451</v>
      </c>
      <c r="Z10" s="27">
        <v>26.488742997823532</v>
      </c>
      <c r="AA10" s="40">
        <v>4399</v>
      </c>
      <c r="AB10" s="27">
        <v>146.99606962380685</v>
      </c>
      <c r="AC10" s="40">
        <v>10</v>
      </c>
      <c r="AD10" s="27">
        <v>-95.049504950495049</v>
      </c>
      <c r="AE10" s="40">
        <v>9080</v>
      </c>
      <c r="AF10" s="27">
        <v>-37.353387608665656</v>
      </c>
      <c r="AG10" s="40">
        <v>48940</v>
      </c>
      <c r="AH10" s="27">
        <v>9.967643357900414</v>
      </c>
    </row>
    <row r="11" spans="1:34" x14ac:dyDescent="0.25">
      <c r="A11" s="24" t="s">
        <v>114</v>
      </c>
      <c r="B11" s="40">
        <v>2501969</v>
      </c>
      <c r="C11" s="40">
        <v>2153857</v>
      </c>
      <c r="D11" s="41">
        <v>16.162261468611881</v>
      </c>
      <c r="E11" s="40">
        <v>1930323</v>
      </c>
      <c r="F11" s="27">
        <v>14.103019559186802</v>
      </c>
      <c r="G11" s="40">
        <v>314194</v>
      </c>
      <c r="H11" s="27">
        <v>27.415548075753282</v>
      </c>
      <c r="I11" s="40">
        <v>72281</v>
      </c>
      <c r="J11" s="27">
        <v>-3.2823079187518367</v>
      </c>
      <c r="K11" s="40">
        <v>10080</v>
      </c>
      <c r="L11" s="27">
        <v>31.833638503792837</v>
      </c>
      <c r="M11" s="40">
        <v>53036</v>
      </c>
      <c r="N11" s="27">
        <v>6.3783697047496757</v>
      </c>
      <c r="O11" s="40">
        <v>63948</v>
      </c>
      <c r="P11" s="27">
        <v>107.49537622894967</v>
      </c>
      <c r="Q11" s="40">
        <v>282</v>
      </c>
      <c r="R11" s="27" t="s">
        <v>161</v>
      </c>
      <c r="S11" s="40">
        <v>11554</v>
      </c>
      <c r="T11" s="27">
        <v>30.745728188299193</v>
      </c>
      <c r="U11" s="40">
        <v>240</v>
      </c>
      <c r="V11" s="27">
        <v>-21.052631578947366</v>
      </c>
      <c r="W11" s="40">
        <v>2455938</v>
      </c>
      <c r="X11" s="27">
        <v>16.366322470780936</v>
      </c>
      <c r="Y11" s="40">
        <v>35104</v>
      </c>
      <c r="Z11" s="27">
        <v>4.7724220265632056</v>
      </c>
      <c r="AA11" s="40">
        <v>2935</v>
      </c>
      <c r="AB11" s="27">
        <v>50.667351129363446</v>
      </c>
      <c r="AC11" s="40">
        <v>8</v>
      </c>
      <c r="AD11" s="27" t="s">
        <v>161</v>
      </c>
      <c r="AE11" s="40">
        <v>7984</v>
      </c>
      <c r="AF11" s="27">
        <v>1.3069407435604585</v>
      </c>
      <c r="AG11" s="40">
        <v>46031</v>
      </c>
      <c r="AH11" s="27">
        <v>6.2237504038399338</v>
      </c>
    </row>
    <row r="12" spans="1:34" x14ac:dyDescent="0.25">
      <c r="A12" s="24" t="s">
        <v>115</v>
      </c>
      <c r="B12" s="40">
        <v>2359550</v>
      </c>
      <c r="C12" s="40">
        <v>2093236</v>
      </c>
      <c r="D12" s="41">
        <v>12.722597929712665</v>
      </c>
      <c r="E12" s="40">
        <v>1817900</v>
      </c>
      <c r="F12" s="27">
        <v>11.054501559002627</v>
      </c>
      <c r="G12" s="40">
        <v>293573</v>
      </c>
      <c r="H12" s="27">
        <v>23.617491631050381</v>
      </c>
      <c r="I12" s="40">
        <v>66921</v>
      </c>
      <c r="J12" s="27">
        <v>-7.0360903509015689</v>
      </c>
      <c r="K12" s="40">
        <v>8955</v>
      </c>
      <c r="L12" s="27">
        <v>35.640714934868221</v>
      </c>
      <c r="M12" s="40">
        <v>51909</v>
      </c>
      <c r="N12" s="27">
        <v>3.74123148869836</v>
      </c>
      <c r="O12" s="40">
        <v>61688</v>
      </c>
      <c r="P12" s="27">
        <v>67.954477388439642</v>
      </c>
      <c r="Q12" s="40">
        <v>715</v>
      </c>
      <c r="R12" s="27" t="s">
        <v>161</v>
      </c>
      <c r="S12" s="40">
        <v>12249</v>
      </c>
      <c r="T12" s="27">
        <v>26.330445544554458</v>
      </c>
      <c r="U12" s="40">
        <v>39</v>
      </c>
      <c r="V12" s="27">
        <v>-85.818181818181813</v>
      </c>
      <c r="W12" s="40">
        <v>2313949</v>
      </c>
      <c r="X12" s="27">
        <v>12.889107668529975</v>
      </c>
      <c r="Y12" s="40">
        <v>33715</v>
      </c>
      <c r="Z12" s="27">
        <v>-0.26918298526888984</v>
      </c>
      <c r="AA12" s="40">
        <v>3379</v>
      </c>
      <c r="AB12" s="27">
        <v>71.959287531806623</v>
      </c>
      <c r="AC12" s="40">
        <v>151</v>
      </c>
      <c r="AD12" s="27">
        <v>15000</v>
      </c>
      <c r="AE12" s="40">
        <v>8356</v>
      </c>
      <c r="AF12" s="27">
        <v>8.3787289234759967</v>
      </c>
      <c r="AG12" s="40">
        <v>45601</v>
      </c>
      <c r="AH12" s="27">
        <v>4.87328089784278</v>
      </c>
    </row>
    <row r="13" spans="1:34" x14ac:dyDescent="0.25">
      <c r="A13" s="24" t="s">
        <v>116</v>
      </c>
      <c r="B13" s="40">
        <v>2311792</v>
      </c>
      <c r="C13" s="40">
        <v>2017157</v>
      </c>
      <c r="D13" s="41">
        <v>14.606448580849186</v>
      </c>
      <c r="E13" s="40">
        <v>1778541</v>
      </c>
      <c r="F13" s="27">
        <v>11.963761971221842</v>
      </c>
      <c r="G13" s="40">
        <v>282941</v>
      </c>
      <c r="H13" s="27">
        <v>29.172030934706594</v>
      </c>
      <c r="I13" s="40">
        <v>74297</v>
      </c>
      <c r="J13" s="27">
        <v>-3.6092839813697597</v>
      </c>
      <c r="K13" s="40">
        <v>9807</v>
      </c>
      <c r="L13" s="27">
        <v>45.677361853832444</v>
      </c>
      <c r="M13" s="40">
        <v>51848</v>
      </c>
      <c r="N13" s="27">
        <v>7.8840591772612933</v>
      </c>
      <c r="O13" s="40">
        <v>57787</v>
      </c>
      <c r="P13" s="27">
        <v>79.540794134095563</v>
      </c>
      <c r="Q13" s="40">
        <v>600</v>
      </c>
      <c r="R13" s="27" t="s">
        <v>161</v>
      </c>
      <c r="S13" s="40">
        <v>11636</v>
      </c>
      <c r="T13" s="27">
        <v>117.33283526335453</v>
      </c>
      <c r="U13" s="40">
        <v>225</v>
      </c>
      <c r="V13" s="27">
        <v>-49.324324324324323</v>
      </c>
      <c r="W13" s="40">
        <v>2267682</v>
      </c>
      <c r="X13" s="27">
        <v>14.680389785945437</v>
      </c>
      <c r="Y13" s="40">
        <v>27237</v>
      </c>
      <c r="Z13" s="27">
        <v>-7.8274111675126878</v>
      </c>
      <c r="AA13" s="40">
        <v>3648</v>
      </c>
      <c r="AB13" s="27">
        <v>53.6</v>
      </c>
      <c r="AC13" s="40">
        <v>9</v>
      </c>
      <c r="AD13" s="27">
        <v>-83.018867924528308</v>
      </c>
      <c r="AE13" s="40">
        <v>13216</v>
      </c>
      <c r="AF13" s="27">
        <v>69.740559979450296</v>
      </c>
      <c r="AG13" s="40">
        <v>44110</v>
      </c>
      <c r="AH13" s="27">
        <v>10.929483955336483</v>
      </c>
    </row>
    <row r="14" spans="1:34" x14ac:dyDescent="0.25">
      <c r="A14" s="24" t="s">
        <v>118</v>
      </c>
      <c r="B14" s="40">
        <v>2382464</v>
      </c>
      <c r="C14" s="40">
        <v>2042703</v>
      </c>
      <c r="D14" s="41">
        <v>16.632912371499931</v>
      </c>
      <c r="E14" s="40">
        <v>1819543</v>
      </c>
      <c r="F14" s="27">
        <v>15.628880418605418</v>
      </c>
      <c r="G14" s="40">
        <v>301227</v>
      </c>
      <c r="H14" s="27">
        <v>25.837904226387675</v>
      </c>
      <c r="I14" s="40">
        <v>82947</v>
      </c>
      <c r="J14" s="27">
        <v>5.4714917857687784</v>
      </c>
      <c r="K14" s="40">
        <v>11320</v>
      </c>
      <c r="L14" s="27">
        <v>35.829133669306444</v>
      </c>
      <c r="M14" s="40">
        <v>54927</v>
      </c>
      <c r="N14" s="27">
        <v>8.938913129710425</v>
      </c>
      <c r="O14" s="40">
        <v>58608</v>
      </c>
      <c r="P14" s="27">
        <v>74.954476253022477</v>
      </c>
      <c r="Q14" s="40">
        <v>1349</v>
      </c>
      <c r="R14" s="27" t="s">
        <v>161</v>
      </c>
      <c r="S14" s="40">
        <v>10661</v>
      </c>
      <c r="T14" s="27">
        <v>29.885477582846008</v>
      </c>
      <c r="U14" s="40">
        <v>354</v>
      </c>
      <c r="V14" s="27">
        <v>41.035856573705189</v>
      </c>
      <c r="W14" s="40">
        <v>2340936</v>
      </c>
      <c r="X14" s="27">
        <v>17.496871767304654</v>
      </c>
      <c r="Y14" s="40">
        <v>29485</v>
      </c>
      <c r="Z14" s="27">
        <v>-25.944995604671604</v>
      </c>
      <c r="AA14" s="40">
        <v>3675</v>
      </c>
      <c r="AB14" s="27">
        <v>38.31388784343244</v>
      </c>
      <c r="AC14" s="40">
        <v>83</v>
      </c>
      <c r="AD14" s="27">
        <v>53.703703703703695</v>
      </c>
      <c r="AE14" s="40">
        <v>8285</v>
      </c>
      <c r="AF14" s="27">
        <v>5.7029854554733417</v>
      </c>
      <c r="AG14" s="40">
        <v>41528</v>
      </c>
      <c r="AH14" s="27">
        <v>-17.544277658645068</v>
      </c>
    </row>
    <row r="15" spans="1:34" x14ac:dyDescent="0.25">
      <c r="A15" s="24" t="s">
        <v>119</v>
      </c>
      <c r="B15" s="40">
        <v>2391140</v>
      </c>
      <c r="C15" s="40">
        <v>2061646</v>
      </c>
      <c r="D15" s="41">
        <v>15.982084218144132</v>
      </c>
      <c r="E15" s="40">
        <v>1807928</v>
      </c>
      <c r="F15" s="27">
        <v>15.691176724670264</v>
      </c>
      <c r="G15" s="40">
        <v>323348</v>
      </c>
      <c r="H15" s="27">
        <v>24.992462136732986</v>
      </c>
      <c r="I15" s="40">
        <v>81750</v>
      </c>
      <c r="J15" s="27">
        <v>4.6480369692392332</v>
      </c>
      <c r="K15" s="40">
        <v>11899</v>
      </c>
      <c r="L15" s="27">
        <v>36.222095020034352</v>
      </c>
      <c r="M15" s="40">
        <v>58642</v>
      </c>
      <c r="N15" s="27">
        <v>11.068601083374375</v>
      </c>
      <c r="O15" s="40">
        <v>50065</v>
      </c>
      <c r="P15" s="27">
        <v>37.292272253606093</v>
      </c>
      <c r="Q15" s="40">
        <v>1123</v>
      </c>
      <c r="R15" s="27">
        <v>112200</v>
      </c>
      <c r="S15" s="40">
        <v>10548</v>
      </c>
      <c r="T15" s="27">
        <v>-32.643678160919542</v>
      </c>
      <c r="U15" s="40">
        <v>560</v>
      </c>
      <c r="V15" s="27">
        <v>21.739130434782616</v>
      </c>
      <c r="W15" s="40">
        <v>2345863</v>
      </c>
      <c r="X15" s="27">
        <v>16.49793509504125</v>
      </c>
      <c r="Y15" s="40">
        <v>33305</v>
      </c>
      <c r="Z15" s="27">
        <v>-6.9198736759732871</v>
      </c>
      <c r="AA15" s="40">
        <v>2843</v>
      </c>
      <c r="AB15" s="27">
        <v>-1.1817865832464358</v>
      </c>
      <c r="AC15" s="40">
        <v>120</v>
      </c>
      <c r="AD15" s="27">
        <v>90.476190476190467</v>
      </c>
      <c r="AE15" s="40">
        <v>9009</v>
      </c>
      <c r="AF15" s="27">
        <v>-2.8469750889679735</v>
      </c>
      <c r="AG15" s="40">
        <v>45277</v>
      </c>
      <c r="AH15" s="27">
        <v>-5.6611243072050677</v>
      </c>
    </row>
    <row r="16" spans="1:34" x14ac:dyDescent="0.25">
      <c r="A16" s="24" t="s">
        <v>120</v>
      </c>
      <c r="B16" s="40">
        <v>2716138</v>
      </c>
      <c r="C16" s="40">
        <v>2415767</v>
      </c>
      <c r="D16" s="41">
        <v>12.433773621379874</v>
      </c>
      <c r="E16" s="40">
        <v>2039857</v>
      </c>
      <c r="F16" s="27">
        <v>11.464976506016523</v>
      </c>
      <c r="G16" s="40">
        <v>369010</v>
      </c>
      <c r="H16" s="27">
        <v>17.748605562433784</v>
      </c>
      <c r="I16" s="40">
        <v>91533</v>
      </c>
      <c r="J16" s="27">
        <v>7.2907997608805175</v>
      </c>
      <c r="K16" s="40">
        <v>14251</v>
      </c>
      <c r="L16" s="27">
        <v>48.742302473645751</v>
      </c>
      <c r="M16" s="40">
        <v>60903</v>
      </c>
      <c r="N16" s="27">
        <v>7.1952829358444159</v>
      </c>
      <c r="O16" s="40">
        <v>62866</v>
      </c>
      <c r="P16" s="27">
        <v>23.783645421072318</v>
      </c>
      <c r="Q16" s="40">
        <v>16</v>
      </c>
      <c r="R16" s="27">
        <v>-62.790697674418603</v>
      </c>
      <c r="S16" s="40">
        <v>28150</v>
      </c>
      <c r="T16" s="27">
        <v>32.258973877090781</v>
      </c>
      <c r="U16" s="40">
        <v>53</v>
      </c>
      <c r="V16" s="27">
        <v>-79.457364341085267</v>
      </c>
      <c r="W16" s="40">
        <v>2666639</v>
      </c>
      <c r="X16" s="27">
        <v>12.634656128458911</v>
      </c>
      <c r="Y16" s="40">
        <v>36902</v>
      </c>
      <c r="Z16" s="27">
        <v>1.2872944857683866</v>
      </c>
      <c r="AA16" s="40">
        <v>3889</v>
      </c>
      <c r="AB16" s="27">
        <v>-0.96765979118920153</v>
      </c>
      <c r="AC16" s="40">
        <v>75</v>
      </c>
      <c r="AD16" s="27">
        <v>102.70270270270272</v>
      </c>
      <c r="AE16" s="40">
        <v>8633</v>
      </c>
      <c r="AF16" s="27">
        <v>9.8625604479511289</v>
      </c>
      <c r="AG16" s="40">
        <v>49499</v>
      </c>
      <c r="AH16" s="27">
        <v>2.5779711946948503</v>
      </c>
    </row>
    <row r="18" spans="1:1" x14ac:dyDescent="0.25">
      <c r="A18" s="1" t="s">
        <v>124</v>
      </c>
    </row>
  </sheetData>
  <mergeCells count="18">
    <mergeCell ref="M2:N2"/>
    <mergeCell ref="O2:P2"/>
    <mergeCell ref="Q2:R2"/>
    <mergeCell ref="S2:T2"/>
    <mergeCell ref="A1:AH1"/>
    <mergeCell ref="AG2:AH2"/>
    <mergeCell ref="AC2:AD2"/>
    <mergeCell ref="A2:A3"/>
    <mergeCell ref="K2:L2"/>
    <mergeCell ref="I2:J2"/>
    <mergeCell ref="G2:H2"/>
    <mergeCell ref="E2:F2"/>
    <mergeCell ref="B2:D2"/>
    <mergeCell ref="AA2:AB2"/>
    <mergeCell ref="Y2:Z2"/>
    <mergeCell ref="W2:X2"/>
    <mergeCell ref="U2:V2"/>
    <mergeCell ref="AE2:AF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B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Z1"/>
    </sheetView>
  </sheetViews>
  <sheetFormatPr defaultRowHeight="13.4" x14ac:dyDescent="0.25"/>
  <cols>
    <col min="1" max="1" width="8.5703125" bestFit="1" customWidth="1"/>
    <col min="2" max="2" width="16.140625" bestFit="1" customWidth="1"/>
    <col min="3" max="4" width="10.7109375" style="4" customWidth="1"/>
    <col min="5" max="5" width="8.140625" style="4" customWidth="1"/>
    <col min="6" max="6" width="7.28515625" style="4" customWidth="1"/>
    <col min="7" max="7" width="9.28515625" style="12" customWidth="1"/>
    <col min="8" max="8" width="7.42578125" style="12" customWidth="1"/>
    <col min="9" max="9" width="9.28515625" style="12" customWidth="1"/>
    <col min="10" max="10" width="7.140625" style="12" customWidth="1"/>
    <col min="11" max="11" width="9.28515625" style="12" customWidth="1"/>
    <col min="12" max="12" width="8.140625" style="12" customWidth="1"/>
    <col min="13" max="13" width="9.28515625" style="12" customWidth="1"/>
    <col min="14" max="14" width="7.140625" style="12" customWidth="1"/>
    <col min="15" max="15" width="8.28515625" style="12" customWidth="1"/>
    <col min="16" max="16" width="8.140625" style="12" customWidth="1"/>
    <col min="17" max="17" width="8.28515625" style="12" customWidth="1"/>
    <col min="18" max="24" width="8.140625" style="12" customWidth="1"/>
    <col min="25" max="25" width="8.28515625" style="12" customWidth="1"/>
    <col min="26" max="26" width="8.140625" style="12" customWidth="1"/>
  </cols>
  <sheetData>
    <row r="1" spans="1:28" ht="26" x14ac:dyDescent="0.25">
      <c r="A1" s="51" t="s">
        <v>154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8" x14ac:dyDescent="0.25">
      <c r="A2" s="45" t="s">
        <v>1</v>
      </c>
      <c r="B2" s="45" t="s">
        <v>2</v>
      </c>
      <c r="C2" s="47" t="s">
        <v>3</v>
      </c>
      <c r="D2" s="48"/>
      <c r="E2" s="48"/>
      <c r="F2" s="49"/>
      <c r="G2" s="47" t="s">
        <v>126</v>
      </c>
      <c r="H2" s="49"/>
      <c r="I2" s="47" t="s">
        <v>127</v>
      </c>
      <c r="J2" s="49"/>
      <c r="K2" s="47" t="s">
        <v>128</v>
      </c>
      <c r="L2" s="49"/>
      <c r="M2" s="47" t="s">
        <v>129</v>
      </c>
      <c r="N2" s="49"/>
      <c r="O2" s="47" t="s">
        <v>130</v>
      </c>
      <c r="P2" s="49"/>
      <c r="Q2" s="47" t="s">
        <v>131</v>
      </c>
      <c r="R2" s="49"/>
      <c r="S2" s="47" t="s">
        <v>132</v>
      </c>
      <c r="T2" s="49"/>
      <c r="U2" s="47" t="s">
        <v>133</v>
      </c>
      <c r="V2" s="49"/>
      <c r="W2" s="47" t="s">
        <v>134</v>
      </c>
      <c r="X2" s="49"/>
      <c r="Y2" s="47" t="s">
        <v>6</v>
      </c>
      <c r="Z2" s="49"/>
    </row>
    <row r="3" spans="1:28" ht="23.75" x14ac:dyDescent="0.25">
      <c r="A3" s="46"/>
      <c r="B3" s="46"/>
      <c r="C3" s="6" t="s">
        <v>77</v>
      </c>
      <c r="D3" s="6" t="s">
        <v>75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  <c r="Q3" s="6" t="s">
        <v>77</v>
      </c>
      <c r="R3" s="11" t="s">
        <v>79</v>
      </c>
      <c r="S3" s="6" t="s">
        <v>77</v>
      </c>
      <c r="T3" s="11" t="s">
        <v>79</v>
      </c>
      <c r="U3" s="6" t="s">
        <v>77</v>
      </c>
      <c r="V3" s="11" t="s">
        <v>79</v>
      </c>
      <c r="W3" s="6" t="s">
        <v>77</v>
      </c>
      <c r="X3" s="11" t="s">
        <v>79</v>
      </c>
      <c r="Y3" s="6" t="s">
        <v>77</v>
      </c>
      <c r="Z3" s="11" t="s">
        <v>79</v>
      </c>
    </row>
    <row r="4" spans="1:28" x14ac:dyDescent="0.25">
      <c r="A4" s="50" t="s">
        <v>107</v>
      </c>
      <c r="B4" s="43"/>
      <c r="C4" s="31">
        <v>1270863</v>
      </c>
      <c r="D4" s="31">
        <v>1036625</v>
      </c>
      <c r="E4" s="29">
        <v>22.596213674183051</v>
      </c>
      <c r="F4" s="32">
        <v>100</v>
      </c>
      <c r="G4" s="31">
        <v>41921</v>
      </c>
      <c r="H4" s="29">
        <v>20.279459443950309</v>
      </c>
      <c r="I4" s="31">
        <v>98396</v>
      </c>
      <c r="J4" s="29">
        <v>23.544774245391984</v>
      </c>
      <c r="K4" s="31">
        <v>322597</v>
      </c>
      <c r="L4" s="29">
        <v>24.348379138881391</v>
      </c>
      <c r="M4" s="31">
        <v>269585</v>
      </c>
      <c r="N4" s="29">
        <v>20.020390355094907</v>
      </c>
      <c r="O4" s="31">
        <v>191127</v>
      </c>
      <c r="P4" s="29">
        <v>20.82421958959706</v>
      </c>
      <c r="Q4" s="31">
        <v>146503</v>
      </c>
      <c r="R4" s="29">
        <v>19.768316410784649</v>
      </c>
      <c r="S4" s="31">
        <v>85297</v>
      </c>
      <c r="T4" s="29">
        <v>22.558443611075198</v>
      </c>
      <c r="U4" s="31">
        <v>27452</v>
      </c>
      <c r="V4" s="29">
        <v>35.171598798562222</v>
      </c>
      <c r="W4" s="31">
        <v>3139</v>
      </c>
      <c r="X4" s="29">
        <v>38.709677419354847</v>
      </c>
      <c r="Y4" s="31">
        <v>84846</v>
      </c>
      <c r="Z4" s="29">
        <v>29.724027215044725</v>
      </c>
    </row>
    <row r="5" spans="1:28" x14ac:dyDescent="0.25">
      <c r="A5" s="7" t="s">
        <v>8</v>
      </c>
      <c r="B5" s="17" t="s">
        <v>9</v>
      </c>
      <c r="C5" s="33">
        <v>306787</v>
      </c>
      <c r="D5" s="33">
        <v>253675</v>
      </c>
      <c r="E5" s="30">
        <v>20.937025721888247</v>
      </c>
      <c r="F5" s="34">
        <v>24.1400528617168</v>
      </c>
      <c r="G5" s="33">
        <v>3672</v>
      </c>
      <c r="H5" s="30">
        <v>-3.1390134529147962</v>
      </c>
      <c r="I5" s="33">
        <v>11444</v>
      </c>
      <c r="J5" s="30">
        <v>38.799272286234078</v>
      </c>
      <c r="K5" s="33">
        <v>94432</v>
      </c>
      <c r="L5" s="30">
        <v>24.873713998571834</v>
      </c>
      <c r="M5" s="33">
        <v>80168</v>
      </c>
      <c r="N5" s="30">
        <v>11.234754616974918</v>
      </c>
      <c r="O5" s="33">
        <v>39973</v>
      </c>
      <c r="P5" s="30">
        <v>19.916601667966649</v>
      </c>
      <c r="Q5" s="33">
        <v>27907</v>
      </c>
      <c r="R5" s="30">
        <v>13.526157350907164</v>
      </c>
      <c r="S5" s="33">
        <v>26402</v>
      </c>
      <c r="T5" s="30">
        <v>20.92149858019603</v>
      </c>
      <c r="U5" s="33">
        <v>8958</v>
      </c>
      <c r="V5" s="30">
        <v>44.834276475343572</v>
      </c>
      <c r="W5" s="33">
        <v>681</v>
      </c>
      <c r="X5" s="30">
        <v>49.015317286652071</v>
      </c>
      <c r="Y5" s="33">
        <v>13150</v>
      </c>
      <c r="Z5" s="30">
        <v>74.079957638337305</v>
      </c>
    </row>
    <row r="6" spans="1:28" x14ac:dyDescent="0.25">
      <c r="A6" s="8"/>
      <c r="B6" s="18" t="s">
        <v>10</v>
      </c>
      <c r="C6" s="33">
        <v>250546</v>
      </c>
      <c r="D6" s="33">
        <v>195869</v>
      </c>
      <c r="E6" s="30">
        <v>27.915086103467111</v>
      </c>
      <c r="F6" s="34">
        <v>19.714634858360029</v>
      </c>
      <c r="G6" s="33">
        <v>5209</v>
      </c>
      <c r="H6" s="30">
        <v>44.37361419068737</v>
      </c>
      <c r="I6" s="33">
        <v>18354</v>
      </c>
      <c r="J6" s="30">
        <v>34.205908160280771</v>
      </c>
      <c r="K6" s="33">
        <v>75385</v>
      </c>
      <c r="L6" s="30">
        <v>25.742260475046706</v>
      </c>
      <c r="M6" s="33">
        <v>39509</v>
      </c>
      <c r="N6" s="30">
        <v>26.570559026109251</v>
      </c>
      <c r="O6" s="33">
        <v>38248</v>
      </c>
      <c r="P6" s="30">
        <v>23.631897081164954</v>
      </c>
      <c r="Q6" s="33">
        <v>42614</v>
      </c>
      <c r="R6" s="30">
        <v>26.507347484043354</v>
      </c>
      <c r="S6" s="33">
        <v>20494</v>
      </c>
      <c r="T6" s="30">
        <v>31.887508848703263</v>
      </c>
      <c r="U6" s="33">
        <v>7595</v>
      </c>
      <c r="V6" s="30">
        <v>39.000732064421669</v>
      </c>
      <c r="W6" s="33">
        <v>1250</v>
      </c>
      <c r="X6" s="30">
        <v>59.235668789808926</v>
      </c>
      <c r="Y6" s="33">
        <v>1888</v>
      </c>
      <c r="Z6" s="30">
        <v>87.301587301587304</v>
      </c>
      <c r="AB6" s="4"/>
    </row>
    <row r="7" spans="1:28" x14ac:dyDescent="0.25">
      <c r="A7" s="8"/>
      <c r="B7" s="18" t="s">
        <v>11</v>
      </c>
      <c r="C7" s="33">
        <v>118696</v>
      </c>
      <c r="D7" s="33">
        <v>80633</v>
      </c>
      <c r="E7" s="30">
        <v>47.205238549973338</v>
      </c>
      <c r="F7" s="34">
        <v>9.3397950841278714</v>
      </c>
      <c r="G7" s="33">
        <v>4494</v>
      </c>
      <c r="H7" s="30">
        <v>46.479791395045631</v>
      </c>
      <c r="I7" s="33">
        <v>4646</v>
      </c>
      <c r="J7" s="30">
        <v>39.310344827586199</v>
      </c>
      <c r="K7" s="33">
        <v>31204</v>
      </c>
      <c r="L7" s="30">
        <v>58.653650599959327</v>
      </c>
      <c r="M7" s="33">
        <v>33461</v>
      </c>
      <c r="N7" s="30">
        <v>50.056056325395758</v>
      </c>
      <c r="O7" s="33">
        <v>21860</v>
      </c>
      <c r="P7" s="30">
        <v>40.723574095532378</v>
      </c>
      <c r="Q7" s="33">
        <v>13139</v>
      </c>
      <c r="R7" s="30">
        <v>37.869884575026227</v>
      </c>
      <c r="S7" s="33">
        <v>7277</v>
      </c>
      <c r="T7" s="30">
        <v>36.426696662917138</v>
      </c>
      <c r="U7" s="33">
        <v>2007</v>
      </c>
      <c r="V7" s="30">
        <v>42.038216560509547</v>
      </c>
      <c r="W7" s="33">
        <v>224</v>
      </c>
      <c r="X7" s="30">
        <v>56.643356643356647</v>
      </c>
      <c r="Y7" s="33">
        <v>384</v>
      </c>
      <c r="Z7" s="30">
        <v>24.271844660194162</v>
      </c>
      <c r="AB7" s="4"/>
    </row>
    <row r="8" spans="1:28" x14ac:dyDescent="0.25">
      <c r="A8" s="8"/>
      <c r="B8" s="18" t="s">
        <v>13</v>
      </c>
      <c r="C8" s="33">
        <v>58670</v>
      </c>
      <c r="D8" s="33">
        <v>42777</v>
      </c>
      <c r="E8" s="30">
        <v>37.153143044159243</v>
      </c>
      <c r="F8" s="34">
        <v>4.6165479677982599</v>
      </c>
      <c r="G8" s="33">
        <v>3285</v>
      </c>
      <c r="H8" s="30">
        <v>28.3203125</v>
      </c>
      <c r="I8" s="33">
        <v>6380</v>
      </c>
      <c r="J8" s="30">
        <v>48.510242085661083</v>
      </c>
      <c r="K8" s="33">
        <v>15264</v>
      </c>
      <c r="L8" s="30">
        <v>38.953117888029134</v>
      </c>
      <c r="M8" s="33">
        <v>12254</v>
      </c>
      <c r="N8" s="30">
        <v>37.530864197530867</v>
      </c>
      <c r="O8" s="33">
        <v>9736</v>
      </c>
      <c r="P8" s="30">
        <v>28.545022445207291</v>
      </c>
      <c r="Q8" s="33">
        <v>6757</v>
      </c>
      <c r="R8" s="30">
        <v>34.467661691542297</v>
      </c>
      <c r="S8" s="33">
        <v>3723</v>
      </c>
      <c r="T8" s="30">
        <v>46.344339622641506</v>
      </c>
      <c r="U8" s="33">
        <v>1039</v>
      </c>
      <c r="V8" s="30">
        <v>63.108320251177389</v>
      </c>
      <c r="W8" s="33">
        <v>86</v>
      </c>
      <c r="X8" s="30">
        <v>75.510204081632651</v>
      </c>
      <c r="Y8" s="33">
        <v>146</v>
      </c>
      <c r="Z8" s="30">
        <v>-25.888324873096447</v>
      </c>
      <c r="AB8" s="4"/>
    </row>
    <row r="9" spans="1:28" s="4" customFormat="1" x14ac:dyDescent="0.25">
      <c r="A9" s="8"/>
      <c r="B9" s="18" t="s">
        <v>122</v>
      </c>
      <c r="C9" s="33">
        <v>5752</v>
      </c>
      <c r="D9" s="33">
        <v>4746</v>
      </c>
      <c r="E9" s="30">
        <v>21.196797302992</v>
      </c>
      <c r="F9" s="34">
        <v>0.45260582769346502</v>
      </c>
      <c r="G9" s="33">
        <v>466</v>
      </c>
      <c r="H9" s="30">
        <v>11.750599520383687</v>
      </c>
      <c r="I9" s="33">
        <v>753</v>
      </c>
      <c r="J9" s="30">
        <v>23.442622950819668</v>
      </c>
      <c r="K9" s="33">
        <v>1342</v>
      </c>
      <c r="L9" s="30">
        <v>21.889191643960039</v>
      </c>
      <c r="M9" s="33">
        <v>1535</v>
      </c>
      <c r="N9" s="30">
        <v>22.408293460925034</v>
      </c>
      <c r="O9" s="33">
        <v>925</v>
      </c>
      <c r="P9" s="30">
        <v>19.974059662775613</v>
      </c>
      <c r="Q9" s="33">
        <v>381</v>
      </c>
      <c r="R9" s="30">
        <v>5.5401662049861411</v>
      </c>
      <c r="S9" s="33">
        <v>211</v>
      </c>
      <c r="T9" s="30">
        <v>10.471204188481686</v>
      </c>
      <c r="U9" s="33">
        <v>51</v>
      </c>
      <c r="V9" s="30">
        <v>27.499999999999993</v>
      </c>
      <c r="W9" s="33">
        <v>4</v>
      </c>
      <c r="X9" s="30">
        <v>300</v>
      </c>
      <c r="Y9" s="33">
        <v>84</v>
      </c>
      <c r="Z9" s="30" t="s">
        <v>161</v>
      </c>
    </row>
    <row r="10" spans="1:28" x14ac:dyDescent="0.25">
      <c r="A10" s="8"/>
      <c r="B10" s="18" t="s">
        <v>14</v>
      </c>
      <c r="C10" s="33">
        <v>49424</v>
      </c>
      <c r="D10" s="33">
        <v>35246</v>
      </c>
      <c r="E10" s="30">
        <v>40.225841230210513</v>
      </c>
      <c r="F10" s="34">
        <v>3.8890108532548351</v>
      </c>
      <c r="G10" s="33">
        <v>2144</v>
      </c>
      <c r="H10" s="30">
        <v>59.523809523809533</v>
      </c>
      <c r="I10" s="33">
        <v>4282</v>
      </c>
      <c r="J10" s="30">
        <v>37.419768934531447</v>
      </c>
      <c r="K10" s="33">
        <v>7742</v>
      </c>
      <c r="L10" s="30">
        <v>43.158284023668635</v>
      </c>
      <c r="M10" s="33">
        <v>9332</v>
      </c>
      <c r="N10" s="30">
        <v>47.775138558986541</v>
      </c>
      <c r="O10" s="33">
        <v>7079</v>
      </c>
      <c r="P10" s="30">
        <v>43.183656957928804</v>
      </c>
      <c r="Q10" s="33">
        <v>4388</v>
      </c>
      <c r="R10" s="30">
        <v>36.315625970798379</v>
      </c>
      <c r="S10" s="33">
        <v>2040</v>
      </c>
      <c r="T10" s="30">
        <v>23.936816524908867</v>
      </c>
      <c r="U10" s="33">
        <v>728</v>
      </c>
      <c r="V10" s="30">
        <v>55.555555555555557</v>
      </c>
      <c r="W10" s="33">
        <v>88</v>
      </c>
      <c r="X10" s="30">
        <v>22.222222222222232</v>
      </c>
      <c r="Y10" s="33">
        <v>11601</v>
      </c>
      <c r="Z10" s="30">
        <v>33.130594445719531</v>
      </c>
      <c r="AB10" s="4"/>
    </row>
    <row r="11" spans="1:28" x14ac:dyDescent="0.25">
      <c r="A11" s="8"/>
      <c r="B11" s="18" t="s">
        <v>16</v>
      </c>
      <c r="C11" s="33">
        <v>33743</v>
      </c>
      <c r="D11" s="33">
        <v>27708</v>
      </c>
      <c r="E11" s="30">
        <v>21.780713151436416</v>
      </c>
      <c r="F11" s="34">
        <v>2.6551249033137325</v>
      </c>
      <c r="G11" s="33">
        <v>1809</v>
      </c>
      <c r="H11" s="30">
        <v>22.312373225152136</v>
      </c>
      <c r="I11" s="33">
        <v>4134</v>
      </c>
      <c r="J11" s="30">
        <v>16.878710771840531</v>
      </c>
      <c r="K11" s="33">
        <v>5415</v>
      </c>
      <c r="L11" s="30">
        <v>6.2806673209028441</v>
      </c>
      <c r="M11" s="33">
        <v>5634</v>
      </c>
      <c r="N11" s="30">
        <v>25.843198570471305</v>
      </c>
      <c r="O11" s="33">
        <v>5215</v>
      </c>
      <c r="P11" s="30">
        <v>30.669005261839132</v>
      </c>
      <c r="Q11" s="33">
        <v>2770</v>
      </c>
      <c r="R11" s="30">
        <v>25.2826775214835</v>
      </c>
      <c r="S11" s="33">
        <v>1174</v>
      </c>
      <c r="T11" s="30">
        <v>12.452107279693481</v>
      </c>
      <c r="U11" s="33">
        <v>382</v>
      </c>
      <c r="V11" s="30">
        <v>11.370262390670561</v>
      </c>
      <c r="W11" s="33">
        <v>38</v>
      </c>
      <c r="X11" s="30">
        <v>58.333333333333329</v>
      </c>
      <c r="Y11" s="33">
        <v>7172</v>
      </c>
      <c r="Z11" s="30">
        <v>30.234247321590701</v>
      </c>
      <c r="AB11" s="4"/>
    </row>
    <row r="12" spans="1:28" x14ac:dyDescent="0.25">
      <c r="A12" s="8"/>
      <c r="B12" s="18" t="s">
        <v>12</v>
      </c>
      <c r="C12" s="33">
        <v>32742</v>
      </c>
      <c r="D12" s="33">
        <v>33449</v>
      </c>
      <c r="E12" s="30">
        <v>-2.1136655804358861</v>
      </c>
      <c r="F12" s="34">
        <v>2.5763595289185379</v>
      </c>
      <c r="G12" s="33">
        <v>1476</v>
      </c>
      <c r="H12" s="30">
        <v>-2.9585798816568087</v>
      </c>
      <c r="I12" s="33">
        <v>2362</v>
      </c>
      <c r="J12" s="30">
        <v>6.684733514001806</v>
      </c>
      <c r="K12" s="33">
        <v>5692</v>
      </c>
      <c r="L12" s="30">
        <v>-11.449906658369635</v>
      </c>
      <c r="M12" s="33">
        <v>8624</v>
      </c>
      <c r="N12" s="30">
        <v>-5.4385964912280649</v>
      </c>
      <c r="O12" s="33">
        <v>6531</v>
      </c>
      <c r="P12" s="30">
        <v>3.6173250832936654</v>
      </c>
      <c r="Q12" s="33">
        <v>2798</v>
      </c>
      <c r="R12" s="30">
        <v>-8.9489098600715966</v>
      </c>
      <c r="S12" s="33">
        <v>1665</v>
      </c>
      <c r="T12" s="30">
        <v>-13.416536661466461</v>
      </c>
      <c r="U12" s="33">
        <v>465</v>
      </c>
      <c r="V12" s="30">
        <v>-5.1020408163265252</v>
      </c>
      <c r="W12" s="33">
        <v>39</v>
      </c>
      <c r="X12" s="30">
        <v>5.4054054054053946</v>
      </c>
      <c r="Y12" s="33">
        <v>3090</v>
      </c>
      <c r="Z12" s="30">
        <v>32.051282051282051</v>
      </c>
      <c r="AB12" s="4"/>
    </row>
    <row r="13" spans="1:28" x14ac:dyDescent="0.25">
      <c r="A13" s="8"/>
      <c r="B13" s="18" t="s">
        <v>18</v>
      </c>
      <c r="C13" s="33">
        <v>36169</v>
      </c>
      <c r="D13" s="33">
        <v>31728</v>
      </c>
      <c r="E13" s="30">
        <v>13.997100353000501</v>
      </c>
      <c r="F13" s="34">
        <v>2.8460188076920958</v>
      </c>
      <c r="G13" s="33">
        <v>766</v>
      </c>
      <c r="H13" s="30">
        <v>-11.547344110854507</v>
      </c>
      <c r="I13" s="33">
        <v>7034</v>
      </c>
      <c r="J13" s="30">
        <v>49.946706459177136</v>
      </c>
      <c r="K13" s="33">
        <v>7285</v>
      </c>
      <c r="L13" s="30">
        <v>4.0862980425775186</v>
      </c>
      <c r="M13" s="33">
        <v>7496</v>
      </c>
      <c r="N13" s="30">
        <v>-0.4779607010090281</v>
      </c>
      <c r="O13" s="33">
        <v>3849</v>
      </c>
      <c r="P13" s="30">
        <v>-0.54263565891472521</v>
      </c>
      <c r="Q13" s="33">
        <v>1862</v>
      </c>
      <c r="R13" s="30">
        <v>-0.32119914346895317</v>
      </c>
      <c r="S13" s="33">
        <v>839</v>
      </c>
      <c r="T13" s="30">
        <v>-6.7777777777777821</v>
      </c>
      <c r="U13" s="33">
        <v>124</v>
      </c>
      <c r="V13" s="30">
        <v>-6.7669172932330879</v>
      </c>
      <c r="W13" s="33">
        <v>8</v>
      </c>
      <c r="X13" s="30">
        <v>-11.111111111111116</v>
      </c>
      <c r="Y13" s="33">
        <v>6906</v>
      </c>
      <c r="Z13" s="30">
        <v>42.098765432098759</v>
      </c>
      <c r="AB13" s="4"/>
    </row>
    <row r="14" spans="1:28" x14ac:dyDescent="0.25">
      <c r="A14" s="8"/>
      <c r="B14" s="18" t="s">
        <v>19</v>
      </c>
      <c r="C14" s="33">
        <v>10670</v>
      </c>
      <c r="D14" s="33">
        <v>9207</v>
      </c>
      <c r="E14" s="30">
        <v>15.890083632019113</v>
      </c>
      <c r="F14" s="34">
        <v>0.83958695783888582</v>
      </c>
      <c r="G14" s="33">
        <v>166</v>
      </c>
      <c r="H14" s="30">
        <v>19.424460431654666</v>
      </c>
      <c r="I14" s="33">
        <v>218</v>
      </c>
      <c r="J14" s="30">
        <v>19.780219780219777</v>
      </c>
      <c r="K14" s="33">
        <v>1369</v>
      </c>
      <c r="L14" s="30">
        <v>7.5412411626080145</v>
      </c>
      <c r="M14" s="33">
        <v>2189</v>
      </c>
      <c r="N14" s="30">
        <v>9.1226321036889324</v>
      </c>
      <c r="O14" s="33">
        <v>1365</v>
      </c>
      <c r="P14" s="30">
        <v>20.158450704225352</v>
      </c>
      <c r="Q14" s="33">
        <v>551</v>
      </c>
      <c r="R14" s="30">
        <v>25.22727272727272</v>
      </c>
      <c r="S14" s="33">
        <v>134</v>
      </c>
      <c r="T14" s="30">
        <v>26.415094339622634</v>
      </c>
      <c r="U14" s="33">
        <v>19</v>
      </c>
      <c r="V14" s="30">
        <v>-20.833333333333336</v>
      </c>
      <c r="W14" s="33">
        <v>0</v>
      </c>
      <c r="X14" s="30">
        <v>-100</v>
      </c>
      <c r="Y14" s="33">
        <v>4659</v>
      </c>
      <c r="Z14" s="30">
        <v>19.52283222165212</v>
      </c>
      <c r="AB14" s="4"/>
    </row>
    <row r="15" spans="1:28" x14ac:dyDescent="0.25">
      <c r="A15" s="8"/>
      <c r="B15" s="18" t="s">
        <v>15</v>
      </c>
      <c r="C15" s="33">
        <v>31394</v>
      </c>
      <c r="D15" s="33">
        <v>33106</v>
      </c>
      <c r="E15" s="30">
        <v>-5.1712680480879625</v>
      </c>
      <c r="F15" s="34">
        <v>2.4702898738888455</v>
      </c>
      <c r="G15" s="33">
        <v>2272</v>
      </c>
      <c r="H15" s="30">
        <v>-6.540518305224186</v>
      </c>
      <c r="I15" s="33">
        <v>3755</v>
      </c>
      <c r="J15" s="30">
        <v>-21.311818943839057</v>
      </c>
      <c r="K15" s="33">
        <v>6227</v>
      </c>
      <c r="L15" s="30">
        <v>7.0667125171939515</v>
      </c>
      <c r="M15" s="33">
        <v>6499</v>
      </c>
      <c r="N15" s="30">
        <v>2.9136975455265279</v>
      </c>
      <c r="O15" s="33">
        <v>5531</v>
      </c>
      <c r="P15" s="30">
        <v>-8.6087243886318614</v>
      </c>
      <c r="Q15" s="33">
        <v>3126</v>
      </c>
      <c r="R15" s="30">
        <v>-13.431182497923011</v>
      </c>
      <c r="S15" s="33">
        <v>1354</v>
      </c>
      <c r="T15" s="30">
        <v>-14.681789540012602</v>
      </c>
      <c r="U15" s="33">
        <v>414</v>
      </c>
      <c r="V15" s="30">
        <v>-18.503937007874015</v>
      </c>
      <c r="W15" s="33">
        <v>40</v>
      </c>
      <c r="X15" s="30">
        <v>-19.999999999999996</v>
      </c>
      <c r="Y15" s="33">
        <v>2176</v>
      </c>
      <c r="Z15" s="30">
        <v>10.794297352342163</v>
      </c>
      <c r="AB15" s="4"/>
    </row>
    <row r="16" spans="1:28" x14ac:dyDescent="0.25">
      <c r="A16" s="8"/>
      <c r="B16" s="18" t="s">
        <v>17</v>
      </c>
      <c r="C16" s="33">
        <v>61548</v>
      </c>
      <c r="D16" s="33">
        <v>56397</v>
      </c>
      <c r="E16" s="30">
        <v>9.1334645459864916</v>
      </c>
      <c r="F16" s="34">
        <v>4.8430082550204077</v>
      </c>
      <c r="G16" s="33">
        <v>5148</v>
      </c>
      <c r="H16" s="30">
        <v>17.938144329896911</v>
      </c>
      <c r="I16" s="33">
        <v>12133</v>
      </c>
      <c r="J16" s="30">
        <v>2.8656210258584114</v>
      </c>
      <c r="K16" s="33">
        <v>11256</v>
      </c>
      <c r="L16" s="30">
        <v>14.576547231270354</v>
      </c>
      <c r="M16" s="33">
        <v>8178</v>
      </c>
      <c r="N16" s="30">
        <v>18.918132906790742</v>
      </c>
      <c r="O16" s="33">
        <v>11711</v>
      </c>
      <c r="P16" s="30">
        <v>5.8765030286592523</v>
      </c>
      <c r="Q16" s="33">
        <v>7724</v>
      </c>
      <c r="R16" s="30">
        <v>5.6634746922024526</v>
      </c>
      <c r="S16" s="33">
        <v>2721</v>
      </c>
      <c r="T16" s="30">
        <v>4.4128933231005307</v>
      </c>
      <c r="U16" s="33">
        <v>1117</v>
      </c>
      <c r="V16" s="30">
        <v>11.365902293120644</v>
      </c>
      <c r="W16" s="33">
        <v>74</v>
      </c>
      <c r="X16" s="30">
        <v>-7.4999999999999956</v>
      </c>
      <c r="Y16" s="33">
        <v>1486</v>
      </c>
      <c r="Z16" s="30">
        <v>0.67750677506774881</v>
      </c>
      <c r="AB16" s="4"/>
    </row>
    <row r="17" spans="1:28" x14ac:dyDescent="0.25">
      <c r="A17" s="8"/>
      <c r="B17" s="18" t="s">
        <v>20</v>
      </c>
      <c r="C17" s="33">
        <v>12329</v>
      </c>
      <c r="D17" s="33">
        <v>11076</v>
      </c>
      <c r="E17" s="30">
        <v>11.312748284579266</v>
      </c>
      <c r="F17" s="34">
        <v>0.9701281727456067</v>
      </c>
      <c r="G17" s="33">
        <v>1137</v>
      </c>
      <c r="H17" s="30">
        <v>50</v>
      </c>
      <c r="I17" s="33">
        <v>2151</v>
      </c>
      <c r="J17" s="30">
        <v>47.227926078028744</v>
      </c>
      <c r="K17" s="33">
        <v>1710</v>
      </c>
      <c r="L17" s="30">
        <v>-8.113917248790969</v>
      </c>
      <c r="M17" s="33">
        <v>2599</v>
      </c>
      <c r="N17" s="30">
        <v>-2.8047868362004458</v>
      </c>
      <c r="O17" s="33">
        <v>2577</v>
      </c>
      <c r="P17" s="30">
        <v>6.3118811881188064</v>
      </c>
      <c r="Q17" s="33">
        <v>1432</v>
      </c>
      <c r="R17" s="30">
        <v>14.743589743589736</v>
      </c>
      <c r="S17" s="33">
        <v>549</v>
      </c>
      <c r="T17" s="30">
        <v>12.040816326530601</v>
      </c>
      <c r="U17" s="33">
        <v>126</v>
      </c>
      <c r="V17" s="30">
        <v>7.6923076923076872</v>
      </c>
      <c r="W17" s="33">
        <v>31</v>
      </c>
      <c r="X17" s="30">
        <v>14.814814814814813</v>
      </c>
      <c r="Y17" s="33">
        <v>17</v>
      </c>
      <c r="Z17" s="30">
        <v>6.25</v>
      </c>
      <c r="AB17" s="4"/>
    </row>
    <row r="18" spans="1:28" x14ac:dyDescent="0.25">
      <c r="A18" s="8"/>
      <c r="B18" s="18" t="s">
        <v>22</v>
      </c>
      <c r="C18" s="33">
        <v>3786</v>
      </c>
      <c r="D18" s="33">
        <v>3687</v>
      </c>
      <c r="E18" s="30">
        <v>2.6851098454027555</v>
      </c>
      <c r="F18" s="34">
        <v>0.29790779966054565</v>
      </c>
      <c r="G18" s="33">
        <v>60</v>
      </c>
      <c r="H18" s="30">
        <v>11.111111111111116</v>
      </c>
      <c r="I18" s="33">
        <v>294</v>
      </c>
      <c r="J18" s="30">
        <v>10.526315789473696</v>
      </c>
      <c r="K18" s="33">
        <v>1024</v>
      </c>
      <c r="L18" s="30">
        <v>1.7892644135188762</v>
      </c>
      <c r="M18" s="33">
        <v>917</v>
      </c>
      <c r="N18" s="30">
        <v>-7.8391959798994932</v>
      </c>
      <c r="O18" s="33">
        <v>549</v>
      </c>
      <c r="P18" s="30">
        <v>-7.5757575757575797</v>
      </c>
      <c r="Q18" s="33">
        <v>277</v>
      </c>
      <c r="R18" s="30">
        <v>6.5384615384615374</v>
      </c>
      <c r="S18" s="33">
        <v>213</v>
      </c>
      <c r="T18" s="30">
        <v>13.903743315508009</v>
      </c>
      <c r="U18" s="33">
        <v>67</v>
      </c>
      <c r="V18" s="30">
        <v>21.818181818181827</v>
      </c>
      <c r="W18" s="33">
        <v>5</v>
      </c>
      <c r="X18" s="30">
        <v>25</v>
      </c>
      <c r="Y18" s="33">
        <v>380</v>
      </c>
      <c r="Z18" s="30">
        <v>42.857142857142861</v>
      </c>
      <c r="AB18" s="4"/>
    </row>
    <row r="19" spans="1:28" x14ac:dyDescent="0.25">
      <c r="A19" s="8"/>
      <c r="B19" s="18" t="s">
        <v>21</v>
      </c>
      <c r="C19" s="33">
        <v>6582</v>
      </c>
      <c r="D19" s="33">
        <v>5816</v>
      </c>
      <c r="E19" s="30">
        <v>13.170563961485549</v>
      </c>
      <c r="F19" s="34">
        <v>0.51791577849067916</v>
      </c>
      <c r="G19" s="33">
        <v>23</v>
      </c>
      <c r="H19" s="30">
        <v>91.666666666666671</v>
      </c>
      <c r="I19" s="33">
        <v>83</v>
      </c>
      <c r="J19" s="30">
        <v>-46.103896103896105</v>
      </c>
      <c r="K19" s="33">
        <v>1294</v>
      </c>
      <c r="L19" s="30">
        <v>-21.097560975609753</v>
      </c>
      <c r="M19" s="33">
        <v>1094</v>
      </c>
      <c r="N19" s="30">
        <v>-1.352569882777277</v>
      </c>
      <c r="O19" s="33">
        <v>484</v>
      </c>
      <c r="P19" s="30">
        <v>88.326848249027236</v>
      </c>
      <c r="Q19" s="33">
        <v>155</v>
      </c>
      <c r="R19" s="30">
        <v>49.03846153846154</v>
      </c>
      <c r="S19" s="33">
        <v>24</v>
      </c>
      <c r="T19" s="30">
        <v>50</v>
      </c>
      <c r="U19" s="33">
        <v>6</v>
      </c>
      <c r="V19" s="30">
        <v>-14.28571428571429</v>
      </c>
      <c r="W19" s="33">
        <v>0</v>
      </c>
      <c r="X19" s="30">
        <v>-100</v>
      </c>
      <c r="Y19" s="33">
        <v>3419</v>
      </c>
      <c r="Z19" s="30">
        <v>35.890302066772662</v>
      </c>
      <c r="AB19" s="4"/>
    </row>
    <row r="20" spans="1:28" x14ac:dyDescent="0.25">
      <c r="A20" s="8"/>
      <c r="B20" s="18" t="s">
        <v>24</v>
      </c>
      <c r="C20" s="33">
        <v>2480</v>
      </c>
      <c r="D20" s="33">
        <v>2305</v>
      </c>
      <c r="E20" s="30">
        <v>7.5921908893709311</v>
      </c>
      <c r="F20" s="34">
        <v>0.19514298551456766</v>
      </c>
      <c r="G20" s="33">
        <v>143</v>
      </c>
      <c r="H20" s="30">
        <v>4.3795620437956151</v>
      </c>
      <c r="I20" s="33">
        <v>245</v>
      </c>
      <c r="J20" s="30">
        <v>29.629629629629626</v>
      </c>
      <c r="K20" s="33">
        <v>695</v>
      </c>
      <c r="L20" s="30">
        <v>17.996604414261451</v>
      </c>
      <c r="M20" s="33">
        <v>731</v>
      </c>
      <c r="N20" s="30">
        <v>8.7797619047619069</v>
      </c>
      <c r="O20" s="33">
        <v>319</v>
      </c>
      <c r="P20" s="30">
        <v>8.8737201365187701</v>
      </c>
      <c r="Q20" s="33">
        <v>169</v>
      </c>
      <c r="R20" s="30">
        <v>10.457516339869288</v>
      </c>
      <c r="S20" s="33">
        <v>77</v>
      </c>
      <c r="T20" s="30">
        <v>24.193548387096776</v>
      </c>
      <c r="U20" s="33">
        <v>13</v>
      </c>
      <c r="V20" s="30">
        <v>-13.33333333333333</v>
      </c>
      <c r="W20" s="33">
        <v>0</v>
      </c>
      <c r="X20" s="30">
        <v>-100</v>
      </c>
      <c r="Y20" s="33">
        <v>88</v>
      </c>
      <c r="Z20" s="30">
        <v>-54.639175257731964</v>
      </c>
      <c r="AB20" s="4"/>
    </row>
    <row r="21" spans="1:28" s="4" customFormat="1" x14ac:dyDescent="0.25">
      <c r="A21" s="8"/>
      <c r="B21" s="18" t="s">
        <v>23</v>
      </c>
      <c r="C21" s="33">
        <v>3209</v>
      </c>
      <c r="D21" s="33">
        <v>3253</v>
      </c>
      <c r="E21" s="30">
        <v>-1.3525976022133457</v>
      </c>
      <c r="F21" s="34">
        <v>0.25250558085332564</v>
      </c>
      <c r="G21" s="33">
        <v>112</v>
      </c>
      <c r="H21" s="30">
        <v>-1.7543859649122862</v>
      </c>
      <c r="I21" s="33">
        <v>247</v>
      </c>
      <c r="J21" s="30">
        <v>-28.197674418604645</v>
      </c>
      <c r="K21" s="33">
        <v>677</v>
      </c>
      <c r="L21" s="30">
        <v>-7.8911564625850357</v>
      </c>
      <c r="M21" s="33">
        <v>631</v>
      </c>
      <c r="N21" s="30">
        <v>-1.7133956386292781</v>
      </c>
      <c r="O21" s="33">
        <v>562</v>
      </c>
      <c r="P21" s="30">
        <v>12.17564870259482</v>
      </c>
      <c r="Q21" s="33">
        <v>357</v>
      </c>
      <c r="R21" s="30">
        <v>5.3097345132743445</v>
      </c>
      <c r="S21" s="33">
        <v>238</v>
      </c>
      <c r="T21" s="30">
        <v>2.1459227467811148</v>
      </c>
      <c r="U21" s="33">
        <v>46</v>
      </c>
      <c r="V21" s="30">
        <v>-14.814814814814813</v>
      </c>
      <c r="W21" s="33">
        <v>9</v>
      </c>
      <c r="X21" s="30">
        <v>200</v>
      </c>
      <c r="Y21" s="33">
        <v>330</v>
      </c>
      <c r="Z21" s="30">
        <v>14.583333333333325</v>
      </c>
    </row>
    <row r="22" spans="1:28" x14ac:dyDescent="0.25">
      <c r="A22" s="8"/>
      <c r="B22" s="18" t="s">
        <v>123</v>
      </c>
      <c r="C22" s="33">
        <v>2567</v>
      </c>
      <c r="D22" s="33">
        <v>2312</v>
      </c>
      <c r="E22" s="30">
        <v>11.029411764705888</v>
      </c>
      <c r="F22" s="34">
        <v>0.20198872734511902</v>
      </c>
      <c r="G22" s="33">
        <v>21</v>
      </c>
      <c r="H22" s="30">
        <v>-4.5454545454545414</v>
      </c>
      <c r="I22" s="33">
        <v>53</v>
      </c>
      <c r="J22" s="30">
        <v>6.0000000000000053</v>
      </c>
      <c r="K22" s="33">
        <v>522</v>
      </c>
      <c r="L22" s="30">
        <v>29.528535980148884</v>
      </c>
      <c r="M22" s="33">
        <v>446</v>
      </c>
      <c r="N22" s="30">
        <v>5.9382422802850332</v>
      </c>
      <c r="O22" s="33">
        <v>309</v>
      </c>
      <c r="P22" s="30">
        <v>26.639344262295083</v>
      </c>
      <c r="Q22" s="33">
        <v>127</v>
      </c>
      <c r="R22" s="30">
        <v>-5.2238805970149294</v>
      </c>
      <c r="S22" s="33">
        <v>28</v>
      </c>
      <c r="T22" s="30">
        <v>3.7037037037036979</v>
      </c>
      <c r="U22" s="33">
        <v>2</v>
      </c>
      <c r="V22" s="30">
        <v>-50</v>
      </c>
      <c r="W22" s="33">
        <v>0</v>
      </c>
      <c r="X22" s="30">
        <v>-100</v>
      </c>
      <c r="Y22" s="33">
        <v>1059</v>
      </c>
      <c r="Z22" s="30">
        <v>5.37313432835822</v>
      </c>
      <c r="AB22" s="4"/>
    </row>
    <row r="23" spans="1:28" x14ac:dyDescent="0.25">
      <c r="A23" s="8"/>
      <c r="B23" s="18" t="s">
        <v>109</v>
      </c>
      <c r="C23" s="33">
        <v>3843</v>
      </c>
      <c r="D23" s="33">
        <v>4055</v>
      </c>
      <c r="E23" s="30">
        <v>-5.2281134401972906</v>
      </c>
      <c r="F23" s="34">
        <v>0.30239294085987239</v>
      </c>
      <c r="G23" s="33">
        <v>188</v>
      </c>
      <c r="H23" s="30">
        <v>10.588235294117654</v>
      </c>
      <c r="I23" s="33">
        <v>346</v>
      </c>
      <c r="J23" s="30">
        <v>-30.938123752495006</v>
      </c>
      <c r="K23" s="33">
        <v>1216</v>
      </c>
      <c r="L23" s="30">
        <v>-12.138728323699421</v>
      </c>
      <c r="M23" s="33">
        <v>1166</v>
      </c>
      <c r="N23" s="30">
        <v>-5.1261187957689192</v>
      </c>
      <c r="O23" s="33">
        <v>413</v>
      </c>
      <c r="P23" s="30">
        <v>12.841530054644812</v>
      </c>
      <c r="Q23" s="33">
        <v>197</v>
      </c>
      <c r="R23" s="30">
        <v>20.858895705521462</v>
      </c>
      <c r="S23" s="33">
        <v>122</v>
      </c>
      <c r="T23" s="30">
        <v>15.094339622641506</v>
      </c>
      <c r="U23" s="33">
        <v>44</v>
      </c>
      <c r="V23" s="30">
        <v>10.000000000000009</v>
      </c>
      <c r="W23" s="33">
        <v>6</v>
      </c>
      <c r="X23" s="30" t="s">
        <v>161</v>
      </c>
      <c r="Y23" s="33">
        <v>145</v>
      </c>
      <c r="Z23" s="30">
        <v>51.041666666666671</v>
      </c>
      <c r="AB23" s="4"/>
    </row>
    <row r="24" spans="1:28" x14ac:dyDescent="0.25">
      <c r="A24" s="8"/>
      <c r="B24" s="18" t="s">
        <v>25</v>
      </c>
      <c r="C24" s="33">
        <v>1822</v>
      </c>
      <c r="D24" s="33">
        <v>2204</v>
      </c>
      <c r="E24" s="30">
        <v>-17.332123411978216</v>
      </c>
      <c r="F24" s="34">
        <v>0.14336714500304124</v>
      </c>
      <c r="G24" s="33">
        <v>44</v>
      </c>
      <c r="H24" s="30">
        <v>33.333333333333329</v>
      </c>
      <c r="I24" s="33">
        <v>33</v>
      </c>
      <c r="J24" s="30">
        <v>120.00000000000001</v>
      </c>
      <c r="K24" s="33">
        <v>374</v>
      </c>
      <c r="L24" s="30">
        <v>-54.054054054054056</v>
      </c>
      <c r="M24" s="33">
        <v>627</v>
      </c>
      <c r="N24" s="30">
        <v>-6.9732937685459966</v>
      </c>
      <c r="O24" s="33">
        <v>180</v>
      </c>
      <c r="P24" s="30">
        <v>16.883116883116877</v>
      </c>
      <c r="Q24" s="33">
        <v>54</v>
      </c>
      <c r="R24" s="30">
        <v>58.823529411764696</v>
      </c>
      <c r="S24" s="33">
        <v>19</v>
      </c>
      <c r="T24" s="30">
        <v>35.714285714285722</v>
      </c>
      <c r="U24" s="33">
        <v>5</v>
      </c>
      <c r="V24" s="30">
        <v>400</v>
      </c>
      <c r="W24" s="33">
        <v>0</v>
      </c>
      <c r="X24" s="30" t="s">
        <v>161</v>
      </c>
      <c r="Y24" s="33">
        <v>486</v>
      </c>
      <c r="Z24" s="30">
        <v>4.5161290322580649</v>
      </c>
      <c r="AB24" s="4"/>
    </row>
    <row r="25" spans="1:28" x14ac:dyDescent="0.25">
      <c r="A25" s="8"/>
      <c r="B25" s="18" t="s">
        <v>28</v>
      </c>
      <c r="C25" s="33">
        <v>1698</v>
      </c>
      <c r="D25" s="33">
        <v>1755</v>
      </c>
      <c r="E25" s="30">
        <v>-3.2478632478632474</v>
      </c>
      <c r="F25" s="34">
        <v>0.13360999572731286</v>
      </c>
      <c r="G25" s="33">
        <v>30</v>
      </c>
      <c r="H25" s="30">
        <v>-57.142857142857139</v>
      </c>
      <c r="I25" s="33">
        <v>24</v>
      </c>
      <c r="J25" s="30">
        <v>-69.620253164556956</v>
      </c>
      <c r="K25" s="33">
        <v>518</v>
      </c>
      <c r="L25" s="30">
        <v>-23.259259259259256</v>
      </c>
      <c r="M25" s="33">
        <v>647</v>
      </c>
      <c r="N25" s="30">
        <v>11.168384879725091</v>
      </c>
      <c r="O25" s="33">
        <v>164</v>
      </c>
      <c r="P25" s="30">
        <v>14.685314685314687</v>
      </c>
      <c r="Q25" s="33">
        <v>56</v>
      </c>
      <c r="R25" s="30">
        <v>-5.0847457627118615</v>
      </c>
      <c r="S25" s="33">
        <v>11</v>
      </c>
      <c r="T25" s="30">
        <v>-21.428571428571431</v>
      </c>
      <c r="U25" s="33">
        <v>0</v>
      </c>
      <c r="V25" s="30">
        <v>-100</v>
      </c>
      <c r="W25" s="33">
        <v>1</v>
      </c>
      <c r="X25" s="30">
        <v>0</v>
      </c>
      <c r="Y25" s="33">
        <v>247</v>
      </c>
      <c r="Z25" s="30">
        <v>89.999999999999986</v>
      </c>
      <c r="AB25" s="4"/>
    </row>
    <row r="26" spans="1:28" x14ac:dyDescent="0.25">
      <c r="A26" s="8"/>
      <c r="B26" s="18" t="s">
        <v>27</v>
      </c>
      <c r="C26" s="33">
        <v>997</v>
      </c>
      <c r="D26" s="33">
        <v>1168</v>
      </c>
      <c r="E26" s="30">
        <v>-14.640410958904104</v>
      </c>
      <c r="F26" s="34">
        <v>7.8450627644364501E-2</v>
      </c>
      <c r="G26" s="33">
        <v>27</v>
      </c>
      <c r="H26" s="30">
        <v>-51.785714285714278</v>
      </c>
      <c r="I26" s="33">
        <v>21</v>
      </c>
      <c r="J26" s="30">
        <v>-34.375</v>
      </c>
      <c r="K26" s="33">
        <v>288</v>
      </c>
      <c r="L26" s="30">
        <v>-11.656441717791409</v>
      </c>
      <c r="M26" s="33">
        <v>364</v>
      </c>
      <c r="N26" s="30">
        <v>-1.6216216216216162</v>
      </c>
      <c r="O26" s="33">
        <v>140</v>
      </c>
      <c r="P26" s="30">
        <v>-7.2847682119205341</v>
      </c>
      <c r="Q26" s="33">
        <v>82</v>
      </c>
      <c r="R26" s="30">
        <v>-17.171717171717169</v>
      </c>
      <c r="S26" s="33">
        <v>27</v>
      </c>
      <c r="T26" s="30">
        <v>170.00000000000003</v>
      </c>
      <c r="U26" s="33">
        <v>1</v>
      </c>
      <c r="V26" s="30">
        <v>-50</v>
      </c>
      <c r="W26" s="33">
        <v>1</v>
      </c>
      <c r="X26" s="30" t="s">
        <v>161</v>
      </c>
      <c r="Y26" s="33">
        <v>46</v>
      </c>
      <c r="Z26" s="30">
        <v>-62.295081967213115</v>
      </c>
      <c r="AB26" s="4"/>
    </row>
    <row r="27" spans="1:28" x14ac:dyDescent="0.25">
      <c r="A27" s="8"/>
      <c r="B27" s="18" t="s">
        <v>26</v>
      </c>
      <c r="C27" s="33">
        <v>570</v>
      </c>
      <c r="D27" s="33">
        <v>318</v>
      </c>
      <c r="E27" s="30">
        <v>79.245283018867923</v>
      </c>
      <c r="F27" s="34">
        <v>4.4851411993267566E-2</v>
      </c>
      <c r="G27" s="33">
        <v>10</v>
      </c>
      <c r="H27" s="30">
        <v>-9.0909090909090935</v>
      </c>
      <c r="I27" s="33">
        <v>18</v>
      </c>
      <c r="J27" s="30">
        <v>12.5</v>
      </c>
      <c r="K27" s="33">
        <v>164</v>
      </c>
      <c r="L27" s="30">
        <v>156.25</v>
      </c>
      <c r="M27" s="33">
        <v>115</v>
      </c>
      <c r="N27" s="30">
        <v>69.117647058823522</v>
      </c>
      <c r="O27" s="33">
        <v>95</v>
      </c>
      <c r="P27" s="30">
        <v>61.016949152542367</v>
      </c>
      <c r="Q27" s="33">
        <v>100</v>
      </c>
      <c r="R27" s="30">
        <v>63.934426229508205</v>
      </c>
      <c r="S27" s="33">
        <v>51</v>
      </c>
      <c r="T27" s="30">
        <v>112.5</v>
      </c>
      <c r="U27" s="33">
        <v>7</v>
      </c>
      <c r="V27" s="30">
        <v>-46.153846153846153</v>
      </c>
      <c r="W27" s="33">
        <v>6</v>
      </c>
      <c r="X27" s="30">
        <v>500</v>
      </c>
      <c r="Y27" s="33">
        <v>4</v>
      </c>
      <c r="Z27" s="30">
        <v>300</v>
      </c>
      <c r="AB27" s="4"/>
    </row>
    <row r="28" spans="1:28" x14ac:dyDescent="0.25">
      <c r="A28" s="8"/>
      <c r="B28" s="18" t="s">
        <v>29</v>
      </c>
      <c r="C28" s="33">
        <v>191</v>
      </c>
      <c r="D28" s="33">
        <v>229</v>
      </c>
      <c r="E28" s="30">
        <v>-16.5938864628821</v>
      </c>
      <c r="F28" s="34">
        <v>1.502915735213001E-2</v>
      </c>
      <c r="G28" s="33">
        <v>3</v>
      </c>
      <c r="H28" s="30">
        <v>-25</v>
      </c>
      <c r="I28" s="33">
        <v>4</v>
      </c>
      <c r="J28" s="30">
        <v>-82.608695652173907</v>
      </c>
      <c r="K28" s="33">
        <v>26</v>
      </c>
      <c r="L28" s="30">
        <v>-21.212121212121215</v>
      </c>
      <c r="M28" s="33">
        <v>70</v>
      </c>
      <c r="N28" s="30">
        <v>-13.580246913580252</v>
      </c>
      <c r="O28" s="33">
        <v>45</v>
      </c>
      <c r="P28" s="30">
        <v>4.6511627906976827</v>
      </c>
      <c r="Q28" s="33">
        <v>28</v>
      </c>
      <c r="R28" s="30">
        <v>-19.999999999999996</v>
      </c>
      <c r="S28" s="33">
        <v>12</v>
      </c>
      <c r="T28" s="30">
        <v>100</v>
      </c>
      <c r="U28" s="33">
        <v>0</v>
      </c>
      <c r="V28" s="30">
        <v>-100</v>
      </c>
      <c r="W28" s="33">
        <v>1</v>
      </c>
      <c r="X28" s="30" t="s">
        <v>161</v>
      </c>
      <c r="Y28" s="33">
        <v>2</v>
      </c>
      <c r="Z28" s="30">
        <v>-33.333333333333336</v>
      </c>
      <c r="AB28" s="4"/>
    </row>
    <row r="29" spans="1:28" x14ac:dyDescent="0.25">
      <c r="A29" s="8"/>
      <c r="B29" s="18" t="s">
        <v>30</v>
      </c>
      <c r="C29" s="33">
        <v>8567</v>
      </c>
      <c r="D29" s="33">
        <v>8253</v>
      </c>
      <c r="E29" s="30">
        <v>3.8046770871198454</v>
      </c>
      <c r="F29" s="34">
        <v>0.6741088535900408</v>
      </c>
      <c r="G29" s="33">
        <v>268</v>
      </c>
      <c r="H29" s="30">
        <v>-9.7643097643097647</v>
      </c>
      <c r="I29" s="33">
        <v>533</v>
      </c>
      <c r="J29" s="30">
        <v>-14.992025518341311</v>
      </c>
      <c r="K29" s="33">
        <v>2667</v>
      </c>
      <c r="L29" s="30">
        <v>12.865002115954294</v>
      </c>
      <c r="M29" s="33">
        <v>2593</v>
      </c>
      <c r="N29" s="30">
        <v>-8.5684062059238393</v>
      </c>
      <c r="O29" s="33">
        <v>913</v>
      </c>
      <c r="P29" s="30">
        <v>3.2805429864253499</v>
      </c>
      <c r="Q29" s="33">
        <v>423</v>
      </c>
      <c r="R29" s="30">
        <v>8.1841432225064015</v>
      </c>
      <c r="S29" s="33">
        <v>152</v>
      </c>
      <c r="T29" s="30">
        <v>27.73109243697478</v>
      </c>
      <c r="U29" s="33">
        <v>30</v>
      </c>
      <c r="V29" s="30">
        <v>-11.764705882352944</v>
      </c>
      <c r="W29" s="33">
        <v>0</v>
      </c>
      <c r="X29" s="30">
        <v>-100</v>
      </c>
      <c r="Y29" s="33">
        <v>988</v>
      </c>
      <c r="Z29" s="30">
        <v>41.344778254649505</v>
      </c>
      <c r="AB29" s="4"/>
    </row>
    <row r="30" spans="1:28" x14ac:dyDescent="0.25">
      <c r="A30" s="9"/>
      <c r="B30" s="18" t="s">
        <v>31</v>
      </c>
      <c r="C30" s="33">
        <v>1044782</v>
      </c>
      <c r="D30" s="33">
        <v>850972</v>
      </c>
      <c r="E30" s="30">
        <v>22.775132436789924</v>
      </c>
      <c r="F30" s="34">
        <v>82.210434956403645</v>
      </c>
      <c r="G30" s="33">
        <v>32973</v>
      </c>
      <c r="H30" s="30">
        <v>20.660884839170059</v>
      </c>
      <c r="I30" s="33">
        <v>79547</v>
      </c>
      <c r="J30" s="30">
        <v>23.854825148693681</v>
      </c>
      <c r="K30" s="33">
        <v>273788</v>
      </c>
      <c r="L30" s="30">
        <v>24.412898066017164</v>
      </c>
      <c r="M30" s="33">
        <v>226879</v>
      </c>
      <c r="N30" s="30">
        <v>18.944239399404438</v>
      </c>
      <c r="O30" s="33">
        <v>158773</v>
      </c>
      <c r="P30" s="30">
        <v>20.629843488831479</v>
      </c>
      <c r="Q30" s="33">
        <v>117474</v>
      </c>
      <c r="R30" s="30">
        <v>19.877544772692481</v>
      </c>
      <c r="S30" s="33">
        <v>69557</v>
      </c>
      <c r="T30" s="30">
        <v>22.974788727414165</v>
      </c>
      <c r="U30" s="33">
        <v>23246</v>
      </c>
      <c r="V30" s="30">
        <v>36.31619069958365</v>
      </c>
      <c r="W30" s="33">
        <v>2592</v>
      </c>
      <c r="X30" s="30">
        <v>47.860810039931543</v>
      </c>
      <c r="Y30" s="33">
        <v>59953</v>
      </c>
      <c r="Z30" s="30">
        <v>37.418630237462168</v>
      </c>
      <c r="AB30" s="4"/>
    </row>
    <row r="31" spans="1:28" x14ac:dyDescent="0.25">
      <c r="A31" s="10" t="s">
        <v>32</v>
      </c>
      <c r="B31" s="18" t="s">
        <v>33</v>
      </c>
      <c r="C31" s="33">
        <v>95889</v>
      </c>
      <c r="D31" s="33">
        <v>78291</v>
      </c>
      <c r="E31" s="30">
        <v>22.477679426754026</v>
      </c>
      <c r="F31" s="34">
        <v>7.5451877975832167</v>
      </c>
      <c r="G31" s="33">
        <v>4522</v>
      </c>
      <c r="H31" s="30">
        <v>17.424045702414958</v>
      </c>
      <c r="I31" s="33">
        <v>7818</v>
      </c>
      <c r="J31" s="30">
        <v>21.51072427727696</v>
      </c>
      <c r="K31" s="33">
        <v>18427</v>
      </c>
      <c r="L31" s="30">
        <v>21.070959264126145</v>
      </c>
      <c r="M31" s="33">
        <v>17119</v>
      </c>
      <c r="N31" s="30">
        <v>24.665016020972907</v>
      </c>
      <c r="O31" s="33">
        <v>13671</v>
      </c>
      <c r="P31" s="30">
        <v>23.484780056002165</v>
      </c>
      <c r="Q31" s="33">
        <v>14110</v>
      </c>
      <c r="R31" s="30">
        <v>21.261601925060148</v>
      </c>
      <c r="S31" s="33">
        <v>8259</v>
      </c>
      <c r="T31" s="30">
        <v>21.88606847697756</v>
      </c>
      <c r="U31" s="33">
        <v>2268</v>
      </c>
      <c r="V31" s="30">
        <v>26.703910614525149</v>
      </c>
      <c r="W31" s="33">
        <v>284</v>
      </c>
      <c r="X31" s="30">
        <v>-3.0716723549488067</v>
      </c>
      <c r="Y31" s="33">
        <v>9411</v>
      </c>
      <c r="Z31" s="30">
        <v>25.681089743589737</v>
      </c>
      <c r="AB31" s="4"/>
    </row>
    <row r="32" spans="1:28" x14ac:dyDescent="0.25">
      <c r="A32" s="8"/>
      <c r="B32" s="18" t="s">
        <v>34</v>
      </c>
      <c r="C32" s="33">
        <v>16675</v>
      </c>
      <c r="D32" s="33">
        <v>14554</v>
      </c>
      <c r="E32" s="30">
        <v>14.573313178507629</v>
      </c>
      <c r="F32" s="34">
        <v>1.312100517522345</v>
      </c>
      <c r="G32" s="33">
        <v>711</v>
      </c>
      <c r="H32" s="30">
        <v>7.8907435508345891</v>
      </c>
      <c r="I32" s="33">
        <v>1089</v>
      </c>
      <c r="J32" s="30">
        <v>19.277108433734934</v>
      </c>
      <c r="K32" s="33">
        <v>2985</v>
      </c>
      <c r="L32" s="30">
        <v>14.587332053742808</v>
      </c>
      <c r="M32" s="33">
        <v>3682</v>
      </c>
      <c r="N32" s="30">
        <v>16.814720812182738</v>
      </c>
      <c r="O32" s="33">
        <v>2532</v>
      </c>
      <c r="P32" s="30">
        <v>19.603212092583846</v>
      </c>
      <c r="Q32" s="33">
        <v>2391</v>
      </c>
      <c r="R32" s="30">
        <v>12.623645784267556</v>
      </c>
      <c r="S32" s="33">
        <v>1721</v>
      </c>
      <c r="T32" s="30">
        <v>10.320512820512828</v>
      </c>
      <c r="U32" s="33">
        <v>379</v>
      </c>
      <c r="V32" s="30">
        <v>24.262295081967224</v>
      </c>
      <c r="W32" s="33">
        <v>56</v>
      </c>
      <c r="X32" s="30">
        <v>69.696969696969703</v>
      </c>
      <c r="Y32" s="33">
        <v>1129</v>
      </c>
      <c r="Z32" s="30">
        <v>3.8638454461821459</v>
      </c>
      <c r="AB32" s="4"/>
    </row>
    <row r="33" spans="1:28" x14ac:dyDescent="0.25">
      <c r="A33" s="8"/>
      <c r="B33" s="18" t="s">
        <v>35</v>
      </c>
      <c r="C33" s="33">
        <v>2595</v>
      </c>
      <c r="D33" s="33">
        <v>1681</v>
      </c>
      <c r="E33" s="30">
        <v>54.372397382510407</v>
      </c>
      <c r="F33" s="34">
        <v>0.20419195460092865</v>
      </c>
      <c r="G33" s="33">
        <v>119</v>
      </c>
      <c r="H33" s="30">
        <v>158.69565217391303</v>
      </c>
      <c r="I33" s="33">
        <v>236</v>
      </c>
      <c r="J33" s="30">
        <v>100</v>
      </c>
      <c r="K33" s="33">
        <v>559</v>
      </c>
      <c r="L33" s="30">
        <v>44.818652849740936</v>
      </c>
      <c r="M33" s="33">
        <v>619</v>
      </c>
      <c r="N33" s="30">
        <v>58.717948717948708</v>
      </c>
      <c r="O33" s="33">
        <v>494</v>
      </c>
      <c r="P33" s="30">
        <v>66.891891891891888</v>
      </c>
      <c r="Q33" s="33">
        <v>218</v>
      </c>
      <c r="R33" s="30">
        <v>74.400000000000006</v>
      </c>
      <c r="S33" s="33">
        <v>107</v>
      </c>
      <c r="T33" s="30">
        <v>78.333333333333343</v>
      </c>
      <c r="U33" s="33">
        <v>31</v>
      </c>
      <c r="V33" s="30">
        <v>63.157894736842103</v>
      </c>
      <c r="W33" s="33">
        <v>2</v>
      </c>
      <c r="X33" s="30">
        <v>0</v>
      </c>
      <c r="Y33" s="33">
        <v>210</v>
      </c>
      <c r="Z33" s="30">
        <v>-12.133891213389125</v>
      </c>
      <c r="AB33" s="4"/>
    </row>
    <row r="34" spans="1:28" x14ac:dyDescent="0.25">
      <c r="A34" s="8"/>
      <c r="B34" s="18" t="s">
        <v>36</v>
      </c>
      <c r="C34" s="33">
        <v>5487</v>
      </c>
      <c r="D34" s="33">
        <v>1520</v>
      </c>
      <c r="E34" s="30">
        <v>260.98684210526312</v>
      </c>
      <c r="F34" s="34">
        <v>0.43175385545098099</v>
      </c>
      <c r="G34" s="33">
        <v>108</v>
      </c>
      <c r="H34" s="30">
        <v>272.41379310344826</v>
      </c>
      <c r="I34" s="33">
        <v>397</v>
      </c>
      <c r="J34" s="30">
        <v>225.40983606557376</v>
      </c>
      <c r="K34" s="33">
        <v>1358</v>
      </c>
      <c r="L34" s="30">
        <v>215.81395348837211</v>
      </c>
      <c r="M34" s="33">
        <v>1316</v>
      </c>
      <c r="N34" s="30">
        <v>249.07161803713529</v>
      </c>
      <c r="O34" s="33">
        <v>634</v>
      </c>
      <c r="P34" s="30">
        <v>225.12820512820514</v>
      </c>
      <c r="Q34" s="33">
        <v>586</v>
      </c>
      <c r="R34" s="30">
        <v>266.25</v>
      </c>
      <c r="S34" s="33">
        <v>334</v>
      </c>
      <c r="T34" s="30">
        <v>466.10169491525426</v>
      </c>
      <c r="U34" s="33">
        <v>74</v>
      </c>
      <c r="V34" s="30">
        <v>393.33333333333337</v>
      </c>
      <c r="W34" s="33">
        <v>14</v>
      </c>
      <c r="X34" s="30">
        <v>600</v>
      </c>
      <c r="Y34" s="33">
        <v>666</v>
      </c>
      <c r="Z34" s="30">
        <v>408.39694656488552</v>
      </c>
      <c r="AB34" s="4"/>
    </row>
    <row r="35" spans="1:28" x14ac:dyDescent="0.25">
      <c r="A35" s="8"/>
      <c r="B35" s="18" t="s">
        <v>37</v>
      </c>
      <c r="C35" s="33">
        <v>2787</v>
      </c>
      <c r="D35" s="33">
        <v>1943</v>
      </c>
      <c r="E35" s="30">
        <v>43.437982501286676</v>
      </c>
      <c r="F35" s="34">
        <v>0.21929979864076615</v>
      </c>
      <c r="G35" s="33">
        <v>46</v>
      </c>
      <c r="H35" s="30">
        <v>0</v>
      </c>
      <c r="I35" s="33">
        <v>182</v>
      </c>
      <c r="J35" s="30">
        <v>37.87878787878789</v>
      </c>
      <c r="K35" s="33">
        <v>675</v>
      </c>
      <c r="L35" s="30">
        <v>29.31034482758621</v>
      </c>
      <c r="M35" s="33">
        <v>763</v>
      </c>
      <c r="N35" s="30">
        <v>41.296296296296298</v>
      </c>
      <c r="O35" s="33">
        <v>382</v>
      </c>
      <c r="P35" s="30">
        <v>42.537313432835823</v>
      </c>
      <c r="Q35" s="33">
        <v>218</v>
      </c>
      <c r="R35" s="30">
        <v>37.974683544303801</v>
      </c>
      <c r="S35" s="33">
        <v>109</v>
      </c>
      <c r="T35" s="30">
        <v>81.666666666666671</v>
      </c>
      <c r="U35" s="33">
        <v>37</v>
      </c>
      <c r="V35" s="30">
        <v>105.55555555555554</v>
      </c>
      <c r="W35" s="33">
        <v>4</v>
      </c>
      <c r="X35" s="30">
        <v>300</v>
      </c>
      <c r="Y35" s="33">
        <v>371</v>
      </c>
      <c r="Z35" s="30">
        <v>87.37373737373737</v>
      </c>
      <c r="AB35" s="4"/>
    </row>
    <row r="36" spans="1:28" x14ac:dyDescent="0.25">
      <c r="A36" s="9"/>
      <c r="B36" s="18" t="s">
        <v>38</v>
      </c>
      <c r="C36" s="33">
        <v>123433</v>
      </c>
      <c r="D36" s="33">
        <v>97989</v>
      </c>
      <c r="E36" s="30">
        <v>25.966179877333161</v>
      </c>
      <c r="F36" s="34">
        <v>9.7125339237982367</v>
      </c>
      <c r="G36" s="33">
        <v>5506</v>
      </c>
      <c r="H36" s="30">
        <v>18.894407255452393</v>
      </c>
      <c r="I36" s="33">
        <v>9722</v>
      </c>
      <c r="J36" s="30">
        <v>25.948957118797765</v>
      </c>
      <c r="K36" s="33">
        <v>24004</v>
      </c>
      <c r="L36" s="30">
        <v>25.262224077649641</v>
      </c>
      <c r="M36" s="33">
        <v>23499</v>
      </c>
      <c r="N36" s="30">
        <v>29.179264471441925</v>
      </c>
      <c r="O36" s="33">
        <v>17713</v>
      </c>
      <c r="P36" s="30">
        <v>27.002222700222276</v>
      </c>
      <c r="Q36" s="33">
        <v>17523</v>
      </c>
      <c r="R36" s="30">
        <v>23.384030418250944</v>
      </c>
      <c r="S36" s="33">
        <v>10530</v>
      </c>
      <c r="T36" s="30">
        <v>23.664122137404586</v>
      </c>
      <c r="U36" s="33">
        <v>2789</v>
      </c>
      <c r="V36" s="30">
        <v>29.902189101071251</v>
      </c>
      <c r="W36" s="33">
        <v>360</v>
      </c>
      <c r="X36" s="30">
        <v>8.7613293051359555</v>
      </c>
      <c r="Y36" s="33">
        <v>11787</v>
      </c>
      <c r="Z36" s="30">
        <v>28.918298151591372</v>
      </c>
      <c r="AB36" s="4"/>
    </row>
    <row r="37" spans="1:28" x14ac:dyDescent="0.25">
      <c r="A37" s="10" t="s">
        <v>39</v>
      </c>
      <c r="B37" s="18" t="s">
        <v>40</v>
      </c>
      <c r="C37" s="33">
        <v>12487</v>
      </c>
      <c r="D37" s="33">
        <v>11725</v>
      </c>
      <c r="E37" s="30">
        <v>6.4989339019189796</v>
      </c>
      <c r="F37" s="34">
        <v>0.98256066940338971</v>
      </c>
      <c r="G37" s="33">
        <v>265</v>
      </c>
      <c r="H37" s="30">
        <v>-19.452887537993924</v>
      </c>
      <c r="I37" s="33">
        <v>644</v>
      </c>
      <c r="J37" s="30">
        <v>3.5369774919614239</v>
      </c>
      <c r="K37" s="33">
        <v>2251</v>
      </c>
      <c r="L37" s="30">
        <v>21.609940572663433</v>
      </c>
      <c r="M37" s="33">
        <v>2359</v>
      </c>
      <c r="N37" s="30">
        <v>19.443037974683541</v>
      </c>
      <c r="O37" s="33">
        <v>1521</v>
      </c>
      <c r="P37" s="30">
        <v>12.917594654788411</v>
      </c>
      <c r="Q37" s="33">
        <v>1002</v>
      </c>
      <c r="R37" s="30">
        <v>13.993174061433455</v>
      </c>
      <c r="S37" s="33">
        <v>524</v>
      </c>
      <c r="T37" s="30">
        <v>12.446351931330479</v>
      </c>
      <c r="U37" s="33">
        <v>147</v>
      </c>
      <c r="V37" s="30">
        <v>30.088495575221241</v>
      </c>
      <c r="W37" s="33">
        <v>7</v>
      </c>
      <c r="X37" s="30">
        <v>-22.222222222222221</v>
      </c>
      <c r="Y37" s="33">
        <v>3767</v>
      </c>
      <c r="Z37" s="30">
        <v>-8.8776003870343452</v>
      </c>
      <c r="AB37" s="4"/>
    </row>
    <row r="38" spans="1:28" x14ac:dyDescent="0.25">
      <c r="A38" s="8"/>
      <c r="B38" s="18" t="s">
        <v>41</v>
      </c>
      <c r="C38" s="33">
        <v>8218</v>
      </c>
      <c r="D38" s="33">
        <v>6933</v>
      </c>
      <c r="E38" s="30">
        <v>18.534544930044717</v>
      </c>
      <c r="F38" s="34">
        <v>0.64664719958012784</v>
      </c>
      <c r="G38" s="33">
        <v>311</v>
      </c>
      <c r="H38" s="30">
        <v>39.461883408071749</v>
      </c>
      <c r="I38" s="33">
        <v>533</v>
      </c>
      <c r="J38" s="30">
        <v>23.665893271461712</v>
      </c>
      <c r="K38" s="33">
        <v>1887</v>
      </c>
      <c r="L38" s="30">
        <v>18.679245283018876</v>
      </c>
      <c r="M38" s="33">
        <v>2013</v>
      </c>
      <c r="N38" s="30">
        <v>16.560509554140125</v>
      </c>
      <c r="O38" s="33">
        <v>1438</v>
      </c>
      <c r="P38" s="30">
        <v>20.033388981636069</v>
      </c>
      <c r="Q38" s="33">
        <v>1031</v>
      </c>
      <c r="R38" s="30">
        <v>13.296703296703294</v>
      </c>
      <c r="S38" s="33">
        <v>549</v>
      </c>
      <c r="T38" s="30">
        <v>8.7128712871287206</v>
      </c>
      <c r="U38" s="33">
        <v>190</v>
      </c>
      <c r="V38" s="30">
        <v>45.038167938931295</v>
      </c>
      <c r="W38" s="33">
        <v>10</v>
      </c>
      <c r="X38" s="30">
        <v>-28.571428571428569</v>
      </c>
      <c r="Y38" s="33">
        <v>256</v>
      </c>
      <c r="Z38" s="30">
        <v>25.490196078431371</v>
      </c>
      <c r="AB38" s="4"/>
    </row>
    <row r="39" spans="1:28" x14ac:dyDescent="0.25">
      <c r="A39" s="8"/>
      <c r="B39" s="18" t="s">
        <v>42</v>
      </c>
      <c r="C39" s="33">
        <v>8172</v>
      </c>
      <c r="D39" s="33">
        <v>7060</v>
      </c>
      <c r="E39" s="30">
        <v>15.750708215297449</v>
      </c>
      <c r="F39" s="34">
        <v>0.64302761194558344</v>
      </c>
      <c r="G39" s="33">
        <v>174</v>
      </c>
      <c r="H39" s="30">
        <v>17.567567567567565</v>
      </c>
      <c r="I39" s="33">
        <v>464</v>
      </c>
      <c r="J39" s="30">
        <v>25.745257452574521</v>
      </c>
      <c r="K39" s="33">
        <v>2454</v>
      </c>
      <c r="L39" s="30">
        <v>28.146214099216714</v>
      </c>
      <c r="M39" s="33">
        <v>1693</v>
      </c>
      <c r="N39" s="30">
        <v>13.930013458950196</v>
      </c>
      <c r="O39" s="33">
        <v>1108</v>
      </c>
      <c r="P39" s="30">
        <v>16.386554621848749</v>
      </c>
      <c r="Q39" s="33">
        <v>964</v>
      </c>
      <c r="R39" s="30">
        <v>11.574074074074069</v>
      </c>
      <c r="S39" s="33">
        <v>392</v>
      </c>
      <c r="T39" s="30">
        <v>27.27272727272727</v>
      </c>
      <c r="U39" s="33">
        <v>92</v>
      </c>
      <c r="V39" s="30">
        <v>-1.0752688172043001</v>
      </c>
      <c r="W39" s="33">
        <v>14</v>
      </c>
      <c r="X39" s="30">
        <v>55.555555555555557</v>
      </c>
      <c r="Y39" s="33">
        <v>817</v>
      </c>
      <c r="Z39" s="30">
        <v>-10.807860262008727</v>
      </c>
      <c r="AB39" s="4"/>
    </row>
    <row r="40" spans="1:28" x14ac:dyDescent="0.25">
      <c r="A40" s="8"/>
      <c r="B40" s="18" t="s">
        <v>43</v>
      </c>
      <c r="C40" s="33">
        <v>9058</v>
      </c>
      <c r="D40" s="33">
        <v>7535</v>
      </c>
      <c r="E40" s="30">
        <v>20.212342402123419</v>
      </c>
      <c r="F40" s="34">
        <v>0.71274401725441683</v>
      </c>
      <c r="G40" s="33">
        <v>189</v>
      </c>
      <c r="H40" s="30">
        <v>46.511627906976742</v>
      </c>
      <c r="I40" s="33">
        <v>623</v>
      </c>
      <c r="J40" s="30">
        <v>29.253112033195027</v>
      </c>
      <c r="K40" s="33">
        <v>3430</v>
      </c>
      <c r="L40" s="30">
        <v>28.947368421052634</v>
      </c>
      <c r="M40" s="33">
        <v>1591</v>
      </c>
      <c r="N40" s="30">
        <v>30.516817063166535</v>
      </c>
      <c r="O40" s="33">
        <v>949</v>
      </c>
      <c r="P40" s="30">
        <v>4.7461368653421543</v>
      </c>
      <c r="Q40" s="33">
        <v>976</v>
      </c>
      <c r="R40" s="30">
        <v>21.242236024844718</v>
      </c>
      <c r="S40" s="33">
        <v>316</v>
      </c>
      <c r="T40" s="30">
        <v>-2.4691358024691357</v>
      </c>
      <c r="U40" s="33">
        <v>79</v>
      </c>
      <c r="V40" s="30">
        <v>-1.2499999999999956</v>
      </c>
      <c r="W40" s="33">
        <v>7</v>
      </c>
      <c r="X40" s="30">
        <v>-53.333333333333336</v>
      </c>
      <c r="Y40" s="33">
        <v>898</v>
      </c>
      <c r="Z40" s="30">
        <v>-1.857923497267755</v>
      </c>
      <c r="AB40" s="4"/>
    </row>
    <row r="41" spans="1:28" x14ac:dyDescent="0.25">
      <c r="A41" s="8"/>
      <c r="B41" s="18" t="s">
        <v>44</v>
      </c>
      <c r="C41" s="33">
        <v>3797</v>
      </c>
      <c r="D41" s="33">
        <v>2800</v>
      </c>
      <c r="E41" s="30">
        <v>35.607142857142861</v>
      </c>
      <c r="F41" s="34">
        <v>0.298773353225328</v>
      </c>
      <c r="G41" s="33">
        <v>62</v>
      </c>
      <c r="H41" s="30">
        <v>58.974358974358964</v>
      </c>
      <c r="I41" s="33">
        <v>148</v>
      </c>
      <c r="J41" s="30">
        <v>49.494949494949502</v>
      </c>
      <c r="K41" s="33">
        <v>971</v>
      </c>
      <c r="L41" s="30">
        <v>45.577211394302843</v>
      </c>
      <c r="M41" s="33">
        <v>1073</v>
      </c>
      <c r="N41" s="30">
        <v>49.860335195530723</v>
      </c>
      <c r="O41" s="33">
        <v>551</v>
      </c>
      <c r="P41" s="30">
        <v>11.538461538461542</v>
      </c>
      <c r="Q41" s="33">
        <v>451</v>
      </c>
      <c r="R41" s="30">
        <v>18.684210526315791</v>
      </c>
      <c r="S41" s="33">
        <v>194</v>
      </c>
      <c r="T41" s="30">
        <v>41.605839416058402</v>
      </c>
      <c r="U41" s="33">
        <v>29</v>
      </c>
      <c r="V41" s="30">
        <v>3.5714285714285809</v>
      </c>
      <c r="W41" s="33">
        <v>2</v>
      </c>
      <c r="X41" s="30">
        <v>-33.333333333333336</v>
      </c>
      <c r="Y41" s="33">
        <v>316</v>
      </c>
      <c r="Z41" s="30">
        <v>33.333333333333329</v>
      </c>
      <c r="AB41" s="4"/>
    </row>
    <row r="42" spans="1:28" x14ac:dyDescent="0.25">
      <c r="A42" s="8"/>
      <c r="B42" s="18" t="s">
        <v>45</v>
      </c>
      <c r="C42" s="33">
        <v>3240</v>
      </c>
      <c r="D42" s="33">
        <v>2572</v>
      </c>
      <c r="E42" s="30">
        <v>25.972006220839816</v>
      </c>
      <c r="F42" s="34">
        <v>0.25494486817225775</v>
      </c>
      <c r="G42" s="33">
        <v>59</v>
      </c>
      <c r="H42" s="30">
        <v>-6.3492063492063489</v>
      </c>
      <c r="I42" s="33">
        <v>178</v>
      </c>
      <c r="J42" s="30">
        <v>27.142857142857135</v>
      </c>
      <c r="K42" s="33">
        <v>834</v>
      </c>
      <c r="L42" s="30">
        <v>36.945812807881786</v>
      </c>
      <c r="M42" s="33">
        <v>450</v>
      </c>
      <c r="N42" s="30">
        <v>27.840909090909083</v>
      </c>
      <c r="O42" s="33">
        <v>320</v>
      </c>
      <c r="P42" s="30">
        <v>13.879003558718871</v>
      </c>
      <c r="Q42" s="33">
        <v>318</v>
      </c>
      <c r="R42" s="30">
        <v>-3.3434650455927084</v>
      </c>
      <c r="S42" s="33">
        <v>127</v>
      </c>
      <c r="T42" s="30">
        <v>1.6000000000000014</v>
      </c>
      <c r="U42" s="33">
        <v>21</v>
      </c>
      <c r="V42" s="30">
        <v>5.0000000000000044</v>
      </c>
      <c r="W42" s="33">
        <v>2</v>
      </c>
      <c r="X42" s="30">
        <v>-50</v>
      </c>
      <c r="Y42" s="33">
        <v>931</v>
      </c>
      <c r="Z42" s="30">
        <v>43.451463790446844</v>
      </c>
      <c r="AB42" s="4"/>
    </row>
    <row r="43" spans="1:28" x14ac:dyDescent="0.25">
      <c r="A43" s="8"/>
      <c r="B43" s="18" t="s">
        <v>46</v>
      </c>
      <c r="C43" s="33">
        <v>1609</v>
      </c>
      <c r="D43" s="33">
        <v>1292</v>
      </c>
      <c r="E43" s="30">
        <v>24.535603715170275</v>
      </c>
      <c r="F43" s="34">
        <v>0.1266068805213465</v>
      </c>
      <c r="G43" s="33">
        <v>7</v>
      </c>
      <c r="H43" s="30">
        <v>133.33333333333334</v>
      </c>
      <c r="I43" s="33">
        <v>35</v>
      </c>
      <c r="J43" s="30">
        <v>2.9411764705882248</v>
      </c>
      <c r="K43" s="33">
        <v>218</v>
      </c>
      <c r="L43" s="30">
        <v>57.971014492753611</v>
      </c>
      <c r="M43" s="33">
        <v>196</v>
      </c>
      <c r="N43" s="30">
        <v>42.028985507246389</v>
      </c>
      <c r="O43" s="33">
        <v>125</v>
      </c>
      <c r="P43" s="30">
        <v>62.337662337662337</v>
      </c>
      <c r="Q43" s="33">
        <v>59</v>
      </c>
      <c r="R43" s="30">
        <v>51.282051282051277</v>
      </c>
      <c r="S43" s="33">
        <v>23</v>
      </c>
      <c r="T43" s="30">
        <v>91.666666666666671</v>
      </c>
      <c r="U43" s="33">
        <v>0</v>
      </c>
      <c r="V43" s="30">
        <v>-100</v>
      </c>
      <c r="W43" s="33">
        <v>0</v>
      </c>
      <c r="X43" s="30" t="s">
        <v>161</v>
      </c>
      <c r="Y43" s="33">
        <v>946</v>
      </c>
      <c r="Z43" s="30">
        <v>12.218268090154204</v>
      </c>
      <c r="AB43" s="4"/>
    </row>
    <row r="44" spans="1:28" x14ac:dyDescent="0.25">
      <c r="A44" s="8"/>
      <c r="B44" s="18" t="s">
        <v>48</v>
      </c>
      <c r="C44" s="33">
        <v>2448</v>
      </c>
      <c r="D44" s="33">
        <v>1837</v>
      </c>
      <c r="E44" s="30">
        <v>33.260751224823082</v>
      </c>
      <c r="F44" s="34">
        <v>0.19262501150792807</v>
      </c>
      <c r="G44" s="33">
        <v>39</v>
      </c>
      <c r="H44" s="30">
        <v>8.333333333333325</v>
      </c>
      <c r="I44" s="33">
        <v>137</v>
      </c>
      <c r="J44" s="30">
        <v>57.47126436781609</v>
      </c>
      <c r="K44" s="33">
        <v>758</v>
      </c>
      <c r="L44" s="30">
        <v>48.919449901768175</v>
      </c>
      <c r="M44" s="33">
        <v>599</v>
      </c>
      <c r="N44" s="30">
        <v>21.255060728744944</v>
      </c>
      <c r="O44" s="33">
        <v>337</v>
      </c>
      <c r="P44" s="30">
        <v>11.589403973509938</v>
      </c>
      <c r="Q44" s="33">
        <v>293</v>
      </c>
      <c r="R44" s="30">
        <v>36.915887850467286</v>
      </c>
      <c r="S44" s="33">
        <v>130</v>
      </c>
      <c r="T44" s="30">
        <v>73.333333333333343</v>
      </c>
      <c r="U44" s="33">
        <v>28</v>
      </c>
      <c r="V44" s="30">
        <v>179.99999999999997</v>
      </c>
      <c r="W44" s="33">
        <v>5</v>
      </c>
      <c r="X44" s="30">
        <v>400</v>
      </c>
      <c r="Y44" s="33">
        <v>122</v>
      </c>
      <c r="Z44" s="30">
        <v>11.926605504587151</v>
      </c>
      <c r="AB44" s="4"/>
    </row>
    <row r="45" spans="1:28" x14ac:dyDescent="0.25">
      <c r="A45" s="8"/>
      <c r="B45" s="18" t="s">
        <v>53</v>
      </c>
      <c r="C45" s="33">
        <v>827</v>
      </c>
      <c r="D45" s="33">
        <v>702</v>
      </c>
      <c r="E45" s="30">
        <v>17.806267806267819</v>
      </c>
      <c r="F45" s="34">
        <v>6.5073890734091713E-2</v>
      </c>
      <c r="G45" s="33">
        <v>9</v>
      </c>
      <c r="H45" s="30">
        <v>-9.9999999999999982</v>
      </c>
      <c r="I45" s="33">
        <v>25</v>
      </c>
      <c r="J45" s="30">
        <v>78.571428571428584</v>
      </c>
      <c r="K45" s="33">
        <v>136</v>
      </c>
      <c r="L45" s="30">
        <v>67.901234567901227</v>
      </c>
      <c r="M45" s="33">
        <v>204</v>
      </c>
      <c r="N45" s="30">
        <v>50</v>
      </c>
      <c r="O45" s="33">
        <v>107</v>
      </c>
      <c r="P45" s="30">
        <v>62.12121212121211</v>
      </c>
      <c r="Q45" s="33">
        <v>77</v>
      </c>
      <c r="R45" s="30">
        <v>50.980392156862742</v>
      </c>
      <c r="S45" s="33">
        <v>9</v>
      </c>
      <c r="T45" s="30">
        <v>-57.142857142857139</v>
      </c>
      <c r="U45" s="33">
        <v>1</v>
      </c>
      <c r="V45" s="30">
        <v>-50</v>
      </c>
      <c r="W45" s="33">
        <v>0</v>
      </c>
      <c r="X45" s="30" t="s">
        <v>161</v>
      </c>
      <c r="Y45" s="33">
        <v>259</v>
      </c>
      <c r="Z45" s="30">
        <v>-19.31464174454829</v>
      </c>
      <c r="AB45" s="4"/>
    </row>
    <row r="46" spans="1:28" x14ac:dyDescent="0.25">
      <c r="A46" s="8"/>
      <c r="B46" s="18" t="s">
        <v>47</v>
      </c>
      <c r="C46" s="33">
        <v>746</v>
      </c>
      <c r="D46" s="33">
        <v>488</v>
      </c>
      <c r="E46" s="30">
        <v>52.868852459016402</v>
      </c>
      <c r="F46" s="34">
        <v>5.8700269029785271E-2</v>
      </c>
      <c r="G46" s="33">
        <v>32</v>
      </c>
      <c r="H46" s="30">
        <v>255.55555555555554</v>
      </c>
      <c r="I46" s="33">
        <v>40</v>
      </c>
      <c r="J46" s="30">
        <v>17.647058823529417</v>
      </c>
      <c r="K46" s="33">
        <v>238</v>
      </c>
      <c r="L46" s="30">
        <v>42.514970059880227</v>
      </c>
      <c r="M46" s="33">
        <v>169</v>
      </c>
      <c r="N46" s="30">
        <v>94.252873563218387</v>
      </c>
      <c r="O46" s="33">
        <v>96</v>
      </c>
      <c r="P46" s="30">
        <v>35.2112676056338</v>
      </c>
      <c r="Q46" s="33">
        <v>99</v>
      </c>
      <c r="R46" s="30">
        <v>41.428571428571438</v>
      </c>
      <c r="S46" s="33">
        <v>40</v>
      </c>
      <c r="T46" s="30">
        <v>48.148148148148138</v>
      </c>
      <c r="U46" s="33">
        <v>6</v>
      </c>
      <c r="V46" s="30">
        <v>100</v>
      </c>
      <c r="W46" s="33">
        <v>3</v>
      </c>
      <c r="X46" s="30" t="s">
        <v>161</v>
      </c>
      <c r="Y46" s="33">
        <v>23</v>
      </c>
      <c r="Z46" s="30">
        <v>14.999999999999991</v>
      </c>
      <c r="AB46" s="4"/>
    </row>
    <row r="47" spans="1:28" x14ac:dyDescent="0.25">
      <c r="A47" s="8"/>
      <c r="B47" s="18" t="s">
        <v>49</v>
      </c>
      <c r="C47" s="33">
        <v>1467</v>
      </c>
      <c r="D47" s="33">
        <v>1045</v>
      </c>
      <c r="E47" s="30">
        <v>40.382775119617229</v>
      </c>
      <c r="F47" s="34">
        <v>0.11543337086688336</v>
      </c>
      <c r="G47" s="33">
        <v>58</v>
      </c>
      <c r="H47" s="30">
        <v>61.111111111111114</v>
      </c>
      <c r="I47" s="33">
        <v>91</v>
      </c>
      <c r="J47" s="30">
        <v>33.823529411764696</v>
      </c>
      <c r="K47" s="33">
        <v>419</v>
      </c>
      <c r="L47" s="30">
        <v>49.110320284697508</v>
      </c>
      <c r="M47" s="33">
        <v>304</v>
      </c>
      <c r="N47" s="30">
        <v>24.590163934426236</v>
      </c>
      <c r="O47" s="33">
        <v>212</v>
      </c>
      <c r="P47" s="30">
        <v>34.177215189873422</v>
      </c>
      <c r="Q47" s="33">
        <v>230</v>
      </c>
      <c r="R47" s="30">
        <v>52.317880794701985</v>
      </c>
      <c r="S47" s="33">
        <v>94</v>
      </c>
      <c r="T47" s="30">
        <v>84.313725490196063</v>
      </c>
      <c r="U47" s="33">
        <v>16</v>
      </c>
      <c r="V47" s="30">
        <v>6.6666666666666652</v>
      </c>
      <c r="W47" s="33">
        <v>3</v>
      </c>
      <c r="X47" s="30">
        <v>50</v>
      </c>
      <c r="Y47" s="33">
        <v>40</v>
      </c>
      <c r="Z47" s="30">
        <v>2.564102564102555</v>
      </c>
      <c r="AB47" s="4"/>
    </row>
    <row r="48" spans="1:28" x14ac:dyDescent="0.25">
      <c r="A48" s="8"/>
      <c r="B48" s="18" t="s">
        <v>50</v>
      </c>
      <c r="C48" s="33">
        <v>1938</v>
      </c>
      <c r="D48" s="33">
        <v>1674</v>
      </c>
      <c r="E48" s="30">
        <v>15.77060931899641</v>
      </c>
      <c r="F48" s="34">
        <v>0.15249480077710972</v>
      </c>
      <c r="G48" s="33">
        <v>29</v>
      </c>
      <c r="H48" s="30">
        <v>123.07692307692308</v>
      </c>
      <c r="I48" s="33">
        <v>67</v>
      </c>
      <c r="J48" s="30">
        <v>24.074074074074069</v>
      </c>
      <c r="K48" s="33">
        <v>431</v>
      </c>
      <c r="L48" s="30">
        <v>15.240641711229941</v>
      </c>
      <c r="M48" s="33">
        <v>393</v>
      </c>
      <c r="N48" s="30">
        <v>30.564784053156146</v>
      </c>
      <c r="O48" s="33">
        <v>279</v>
      </c>
      <c r="P48" s="30">
        <v>25.675675675675681</v>
      </c>
      <c r="Q48" s="33">
        <v>122</v>
      </c>
      <c r="R48" s="30">
        <v>32.6086956521739</v>
      </c>
      <c r="S48" s="33">
        <v>34</v>
      </c>
      <c r="T48" s="30">
        <v>78.94736842105263</v>
      </c>
      <c r="U48" s="33">
        <v>6</v>
      </c>
      <c r="V48" s="30" t="s">
        <v>161</v>
      </c>
      <c r="W48" s="33">
        <v>1</v>
      </c>
      <c r="X48" s="30" t="s">
        <v>161</v>
      </c>
      <c r="Y48" s="33">
        <v>576</v>
      </c>
      <c r="Z48" s="30">
        <v>-3.8397328881469073</v>
      </c>
      <c r="AB48" s="4"/>
    </row>
    <row r="49" spans="1:28" x14ac:dyDescent="0.25">
      <c r="A49" s="8"/>
      <c r="B49" s="18" t="s">
        <v>54</v>
      </c>
      <c r="C49" s="33">
        <v>1141</v>
      </c>
      <c r="D49" s="33">
        <v>883</v>
      </c>
      <c r="E49" s="30">
        <v>29.218573046432606</v>
      </c>
      <c r="F49" s="34">
        <v>8.9781510674242629E-2</v>
      </c>
      <c r="G49" s="33">
        <v>22</v>
      </c>
      <c r="H49" s="30">
        <v>22.222222222222232</v>
      </c>
      <c r="I49" s="33">
        <v>71</v>
      </c>
      <c r="J49" s="30">
        <v>31.481481481481488</v>
      </c>
      <c r="K49" s="33">
        <v>411</v>
      </c>
      <c r="L49" s="30">
        <v>55.09433962264152</v>
      </c>
      <c r="M49" s="33">
        <v>235</v>
      </c>
      <c r="N49" s="30">
        <v>25.668449197860955</v>
      </c>
      <c r="O49" s="33">
        <v>143</v>
      </c>
      <c r="P49" s="30">
        <v>24.347826086956516</v>
      </c>
      <c r="Q49" s="33">
        <v>150</v>
      </c>
      <c r="R49" s="30">
        <v>11.940298507462677</v>
      </c>
      <c r="S49" s="33">
        <v>59</v>
      </c>
      <c r="T49" s="30">
        <v>1.7241379310344751</v>
      </c>
      <c r="U49" s="33">
        <v>15</v>
      </c>
      <c r="V49" s="30">
        <v>66.666666666666671</v>
      </c>
      <c r="W49" s="33">
        <v>0</v>
      </c>
      <c r="X49" s="30">
        <v>-100</v>
      </c>
      <c r="Y49" s="33">
        <v>35</v>
      </c>
      <c r="Z49" s="30">
        <v>-16.666666666666664</v>
      </c>
      <c r="AB49" s="4"/>
    </row>
    <row r="50" spans="1:28" x14ac:dyDescent="0.25">
      <c r="A50" s="8"/>
      <c r="B50" s="18" t="s">
        <v>59</v>
      </c>
      <c r="C50" s="33">
        <v>977</v>
      </c>
      <c r="D50" s="33">
        <v>629</v>
      </c>
      <c r="E50" s="30">
        <v>55.32591414944357</v>
      </c>
      <c r="F50" s="34">
        <v>7.6876893890214765E-2</v>
      </c>
      <c r="G50" s="33">
        <v>33</v>
      </c>
      <c r="H50" s="30">
        <v>106.25</v>
      </c>
      <c r="I50" s="33">
        <v>68</v>
      </c>
      <c r="J50" s="30">
        <v>36.000000000000007</v>
      </c>
      <c r="K50" s="33">
        <v>218</v>
      </c>
      <c r="L50" s="30">
        <v>36.250000000000007</v>
      </c>
      <c r="M50" s="33">
        <v>224</v>
      </c>
      <c r="N50" s="30">
        <v>56.643356643356647</v>
      </c>
      <c r="O50" s="33">
        <v>173</v>
      </c>
      <c r="P50" s="30">
        <v>80.208333333333329</v>
      </c>
      <c r="Q50" s="33">
        <v>95</v>
      </c>
      <c r="R50" s="30">
        <v>53.225806451612897</v>
      </c>
      <c r="S50" s="33">
        <v>62</v>
      </c>
      <c r="T50" s="30">
        <v>129.62962962962962</v>
      </c>
      <c r="U50" s="33">
        <v>12</v>
      </c>
      <c r="V50" s="30">
        <v>-7.6923076923076872</v>
      </c>
      <c r="W50" s="33">
        <v>2</v>
      </c>
      <c r="X50" s="30">
        <v>100</v>
      </c>
      <c r="Y50" s="33">
        <v>90</v>
      </c>
      <c r="Z50" s="30">
        <v>47.540983606557383</v>
      </c>
      <c r="AB50" s="4"/>
    </row>
    <row r="51" spans="1:28" x14ac:dyDescent="0.25">
      <c r="A51" s="8"/>
      <c r="B51" s="18" t="s">
        <v>55</v>
      </c>
      <c r="C51" s="33">
        <v>798</v>
      </c>
      <c r="D51" s="33">
        <v>628</v>
      </c>
      <c r="E51" s="30">
        <v>27.070063694267521</v>
      </c>
      <c r="F51" s="34">
        <v>6.2791976790574591E-2</v>
      </c>
      <c r="G51" s="33">
        <v>15</v>
      </c>
      <c r="H51" s="30">
        <v>-21.052631578947366</v>
      </c>
      <c r="I51" s="33">
        <v>38</v>
      </c>
      <c r="J51" s="30">
        <v>40.740740740740748</v>
      </c>
      <c r="K51" s="33">
        <v>244</v>
      </c>
      <c r="L51" s="30">
        <v>41.86046511627908</v>
      </c>
      <c r="M51" s="33">
        <v>189</v>
      </c>
      <c r="N51" s="30">
        <v>38.970588235294116</v>
      </c>
      <c r="O51" s="33">
        <v>110</v>
      </c>
      <c r="P51" s="30">
        <v>26.436781609195403</v>
      </c>
      <c r="Q51" s="33">
        <v>94</v>
      </c>
      <c r="R51" s="30">
        <v>32.394366197183103</v>
      </c>
      <c r="S51" s="33">
        <v>39</v>
      </c>
      <c r="T51" s="30">
        <v>-4.8780487804878092</v>
      </c>
      <c r="U51" s="33">
        <v>9</v>
      </c>
      <c r="V51" s="30">
        <v>125</v>
      </c>
      <c r="W51" s="33">
        <v>1</v>
      </c>
      <c r="X51" s="30">
        <v>-50</v>
      </c>
      <c r="Y51" s="33">
        <v>59</v>
      </c>
      <c r="Z51" s="30">
        <v>-14.492753623188403</v>
      </c>
      <c r="AB51" s="4"/>
    </row>
    <row r="52" spans="1:28" x14ac:dyDescent="0.25">
      <c r="A52" s="8"/>
      <c r="B52" s="18" t="s">
        <v>52</v>
      </c>
      <c r="C52" s="33">
        <v>934</v>
      </c>
      <c r="D52" s="33">
        <v>808</v>
      </c>
      <c r="E52" s="30">
        <v>15.594059405940586</v>
      </c>
      <c r="F52" s="34">
        <v>7.3493366318792816E-2</v>
      </c>
      <c r="G52" s="33">
        <v>21</v>
      </c>
      <c r="H52" s="30">
        <v>200</v>
      </c>
      <c r="I52" s="33">
        <v>55</v>
      </c>
      <c r="J52" s="30">
        <v>52.777777777777771</v>
      </c>
      <c r="K52" s="33">
        <v>228</v>
      </c>
      <c r="L52" s="30">
        <v>32.558139534883715</v>
      </c>
      <c r="M52" s="33">
        <v>198</v>
      </c>
      <c r="N52" s="30">
        <v>66.386554621848745</v>
      </c>
      <c r="O52" s="33">
        <v>103</v>
      </c>
      <c r="P52" s="30">
        <v>4.0404040404040442</v>
      </c>
      <c r="Q52" s="33">
        <v>84</v>
      </c>
      <c r="R52" s="30">
        <v>27.27272727272727</v>
      </c>
      <c r="S52" s="33">
        <v>38</v>
      </c>
      <c r="T52" s="30">
        <v>-2.5641025641025661</v>
      </c>
      <c r="U52" s="33">
        <v>7</v>
      </c>
      <c r="V52" s="30">
        <v>16.666666666666675</v>
      </c>
      <c r="W52" s="33">
        <v>0</v>
      </c>
      <c r="X52" s="30">
        <v>-100</v>
      </c>
      <c r="Y52" s="33">
        <v>200</v>
      </c>
      <c r="Z52" s="30">
        <v>-23.954372623574148</v>
      </c>
      <c r="AB52" s="4"/>
    </row>
    <row r="53" spans="1:28" x14ac:dyDescent="0.25">
      <c r="A53" s="8"/>
      <c r="B53" s="18" t="s">
        <v>58</v>
      </c>
      <c r="C53" s="33">
        <v>1004</v>
      </c>
      <c r="D53" s="33">
        <v>881</v>
      </c>
      <c r="E53" s="30">
        <v>13.961407491486955</v>
      </c>
      <c r="F53" s="34">
        <v>7.9001434458316908E-2</v>
      </c>
      <c r="G53" s="33">
        <v>28</v>
      </c>
      <c r="H53" s="30">
        <v>47.368421052631568</v>
      </c>
      <c r="I53" s="33">
        <v>65</v>
      </c>
      <c r="J53" s="30">
        <v>35.416666666666671</v>
      </c>
      <c r="K53" s="33">
        <v>280</v>
      </c>
      <c r="L53" s="30">
        <v>17.154811715481166</v>
      </c>
      <c r="M53" s="33">
        <v>169</v>
      </c>
      <c r="N53" s="30">
        <v>15.753424657534243</v>
      </c>
      <c r="O53" s="33">
        <v>142</v>
      </c>
      <c r="P53" s="30">
        <v>5.1851851851851816</v>
      </c>
      <c r="Q53" s="33">
        <v>122</v>
      </c>
      <c r="R53" s="30">
        <v>4.2735042735042805</v>
      </c>
      <c r="S53" s="33">
        <v>55</v>
      </c>
      <c r="T53" s="30">
        <v>19.565217391304344</v>
      </c>
      <c r="U53" s="33">
        <v>10</v>
      </c>
      <c r="V53" s="30">
        <v>11.111111111111116</v>
      </c>
      <c r="W53" s="33">
        <v>0</v>
      </c>
      <c r="X53" s="30">
        <v>-100</v>
      </c>
      <c r="Y53" s="33">
        <v>133</v>
      </c>
      <c r="Z53" s="30">
        <v>9.9173553719008147</v>
      </c>
      <c r="AB53" s="4"/>
    </row>
    <row r="54" spans="1:28" x14ac:dyDescent="0.25">
      <c r="A54" s="8"/>
      <c r="B54" s="18" t="s">
        <v>61</v>
      </c>
      <c r="C54" s="33">
        <v>372</v>
      </c>
      <c r="D54" s="33">
        <v>287</v>
      </c>
      <c r="E54" s="30">
        <v>29.616724738675959</v>
      </c>
      <c r="F54" s="34">
        <v>2.9271447827185149E-2</v>
      </c>
      <c r="G54" s="33">
        <v>1</v>
      </c>
      <c r="H54" s="30" t="s">
        <v>161</v>
      </c>
      <c r="I54" s="33">
        <v>5</v>
      </c>
      <c r="J54" s="30">
        <v>-64.285714285714278</v>
      </c>
      <c r="K54" s="33">
        <v>38</v>
      </c>
      <c r="L54" s="30">
        <v>35.714285714285722</v>
      </c>
      <c r="M54" s="33">
        <v>50</v>
      </c>
      <c r="N54" s="30">
        <v>78.571428571428584</v>
      </c>
      <c r="O54" s="33">
        <v>37</v>
      </c>
      <c r="P54" s="30">
        <v>23.333333333333339</v>
      </c>
      <c r="Q54" s="33">
        <v>40</v>
      </c>
      <c r="R54" s="30">
        <v>73.91304347826086</v>
      </c>
      <c r="S54" s="33">
        <v>11</v>
      </c>
      <c r="T54" s="30">
        <v>-15.384615384615385</v>
      </c>
      <c r="U54" s="33">
        <v>0</v>
      </c>
      <c r="V54" s="30">
        <v>-100</v>
      </c>
      <c r="W54" s="33">
        <v>0</v>
      </c>
      <c r="X54" s="30" t="s">
        <v>161</v>
      </c>
      <c r="Y54" s="33">
        <v>190</v>
      </c>
      <c r="Z54" s="30">
        <v>27.516778523489926</v>
      </c>
      <c r="AB54" s="4"/>
    </row>
    <row r="55" spans="1:28" x14ac:dyDescent="0.25">
      <c r="A55" s="8"/>
      <c r="B55" s="18" t="s">
        <v>57</v>
      </c>
      <c r="C55" s="33">
        <v>614</v>
      </c>
      <c r="D55" s="33">
        <v>468</v>
      </c>
      <c r="E55" s="30">
        <v>31.196581196581196</v>
      </c>
      <c r="F55" s="34">
        <v>4.8313626252396991E-2</v>
      </c>
      <c r="G55" s="33">
        <v>5</v>
      </c>
      <c r="H55" s="30">
        <v>0</v>
      </c>
      <c r="I55" s="33">
        <v>7</v>
      </c>
      <c r="J55" s="30">
        <v>-22.222222222222221</v>
      </c>
      <c r="K55" s="33">
        <v>115</v>
      </c>
      <c r="L55" s="30">
        <v>71.641791044776127</v>
      </c>
      <c r="M55" s="33">
        <v>151</v>
      </c>
      <c r="N55" s="30">
        <v>43.80952380952381</v>
      </c>
      <c r="O55" s="33">
        <v>80</v>
      </c>
      <c r="P55" s="30">
        <v>9.5890410958904049</v>
      </c>
      <c r="Q55" s="33">
        <v>45</v>
      </c>
      <c r="R55" s="30">
        <v>-2.1739130434782594</v>
      </c>
      <c r="S55" s="33">
        <v>22</v>
      </c>
      <c r="T55" s="30">
        <v>-21.428571428571431</v>
      </c>
      <c r="U55" s="33">
        <v>3</v>
      </c>
      <c r="V55" s="30">
        <v>-50</v>
      </c>
      <c r="W55" s="33">
        <v>2</v>
      </c>
      <c r="X55" s="30" t="s">
        <v>161</v>
      </c>
      <c r="Y55" s="33">
        <v>184</v>
      </c>
      <c r="Z55" s="30">
        <v>42.635658914728694</v>
      </c>
      <c r="AB55" s="4"/>
    </row>
    <row r="56" spans="1:28" x14ac:dyDescent="0.25">
      <c r="A56" s="8"/>
      <c r="B56" s="18" t="s">
        <v>60</v>
      </c>
      <c r="C56" s="33">
        <v>355</v>
      </c>
      <c r="D56" s="33">
        <v>234</v>
      </c>
      <c r="E56" s="30">
        <v>51.709401709401703</v>
      </c>
      <c r="F56" s="34">
        <v>2.7933774136157875E-2</v>
      </c>
      <c r="G56" s="33">
        <v>3</v>
      </c>
      <c r="H56" s="30">
        <v>0</v>
      </c>
      <c r="I56" s="33">
        <v>14</v>
      </c>
      <c r="J56" s="30">
        <v>27.27272727272727</v>
      </c>
      <c r="K56" s="33">
        <v>66</v>
      </c>
      <c r="L56" s="30">
        <v>106.25</v>
      </c>
      <c r="M56" s="33">
        <v>49</v>
      </c>
      <c r="N56" s="30">
        <v>44.117647058823529</v>
      </c>
      <c r="O56" s="33">
        <v>51</v>
      </c>
      <c r="P56" s="30">
        <v>70</v>
      </c>
      <c r="Q56" s="33">
        <v>20</v>
      </c>
      <c r="R56" s="30">
        <v>33.333333333333329</v>
      </c>
      <c r="S56" s="33">
        <v>7</v>
      </c>
      <c r="T56" s="30">
        <v>16.666666666666675</v>
      </c>
      <c r="U56" s="33">
        <v>1</v>
      </c>
      <c r="V56" s="30">
        <v>0</v>
      </c>
      <c r="W56" s="33">
        <v>0</v>
      </c>
      <c r="X56" s="30">
        <v>-100</v>
      </c>
      <c r="Y56" s="33">
        <v>144</v>
      </c>
      <c r="Z56" s="30">
        <v>42.574257425742566</v>
      </c>
      <c r="AB56" s="4"/>
    </row>
    <row r="57" spans="1:28" x14ac:dyDescent="0.25">
      <c r="A57" s="8"/>
      <c r="B57" s="18" t="s">
        <v>51</v>
      </c>
      <c r="C57" s="33">
        <v>852</v>
      </c>
      <c r="D57" s="33">
        <v>629</v>
      </c>
      <c r="E57" s="30">
        <v>35.453100158982508</v>
      </c>
      <c r="F57" s="34">
        <v>6.7041057926778891E-2</v>
      </c>
      <c r="G57" s="33">
        <v>31</v>
      </c>
      <c r="H57" s="30">
        <v>210</v>
      </c>
      <c r="I57" s="33">
        <v>75</v>
      </c>
      <c r="J57" s="30">
        <v>41.50943396226414</v>
      </c>
      <c r="K57" s="33">
        <v>271</v>
      </c>
      <c r="L57" s="30">
        <v>45.6989247311828</v>
      </c>
      <c r="M57" s="33">
        <v>137</v>
      </c>
      <c r="N57" s="30">
        <v>33.009708737864088</v>
      </c>
      <c r="O57" s="33">
        <v>123</v>
      </c>
      <c r="P57" s="30">
        <v>43.023255813953497</v>
      </c>
      <c r="Q57" s="33">
        <v>118</v>
      </c>
      <c r="R57" s="30">
        <v>16.831683168316825</v>
      </c>
      <c r="S57" s="33">
        <v>34</v>
      </c>
      <c r="T57" s="30">
        <v>3.0303030303030276</v>
      </c>
      <c r="U57" s="33">
        <v>9</v>
      </c>
      <c r="V57" s="30">
        <v>28.57142857142858</v>
      </c>
      <c r="W57" s="33">
        <v>1</v>
      </c>
      <c r="X57" s="30" t="s">
        <v>161</v>
      </c>
      <c r="Y57" s="33">
        <v>53</v>
      </c>
      <c r="Z57" s="30">
        <v>6.0000000000000053</v>
      </c>
      <c r="AB57" s="4"/>
    </row>
    <row r="58" spans="1:28" x14ac:dyDescent="0.25">
      <c r="A58" s="8"/>
      <c r="B58" s="18" t="s">
        <v>56</v>
      </c>
      <c r="C58" s="33">
        <v>631</v>
      </c>
      <c r="D58" s="33">
        <v>491</v>
      </c>
      <c r="E58" s="30">
        <v>28.513238289205709</v>
      </c>
      <c r="F58" s="34">
        <v>4.9651299943424265E-2</v>
      </c>
      <c r="G58" s="33">
        <v>13</v>
      </c>
      <c r="H58" s="30">
        <v>62.5</v>
      </c>
      <c r="I58" s="33">
        <v>20</v>
      </c>
      <c r="J58" s="30">
        <v>-9.0909090909090935</v>
      </c>
      <c r="K58" s="33">
        <v>174</v>
      </c>
      <c r="L58" s="30">
        <v>26.086956521739136</v>
      </c>
      <c r="M58" s="33">
        <v>163</v>
      </c>
      <c r="N58" s="30">
        <v>49.541284403669714</v>
      </c>
      <c r="O58" s="33">
        <v>94</v>
      </c>
      <c r="P58" s="30">
        <v>23.684210526315795</v>
      </c>
      <c r="Q58" s="33">
        <v>83</v>
      </c>
      <c r="R58" s="30">
        <v>12.162162162162172</v>
      </c>
      <c r="S58" s="33">
        <v>36</v>
      </c>
      <c r="T58" s="30">
        <v>38.46153846153846</v>
      </c>
      <c r="U58" s="33">
        <v>12</v>
      </c>
      <c r="V58" s="30">
        <v>140</v>
      </c>
      <c r="W58" s="33">
        <v>2</v>
      </c>
      <c r="X58" s="30">
        <v>100</v>
      </c>
      <c r="Y58" s="33">
        <v>34</v>
      </c>
      <c r="Z58" s="30">
        <v>6.25</v>
      </c>
      <c r="AB58" s="4"/>
    </row>
    <row r="59" spans="1:28" x14ac:dyDescent="0.25">
      <c r="A59" s="8"/>
      <c r="B59" s="18" t="s">
        <v>62</v>
      </c>
      <c r="C59" s="33">
        <v>2931</v>
      </c>
      <c r="D59" s="33">
        <v>2197</v>
      </c>
      <c r="E59" s="30">
        <v>33.409194355939917</v>
      </c>
      <c r="F59" s="34">
        <v>0.23063068167064427</v>
      </c>
      <c r="G59" s="33">
        <v>49</v>
      </c>
      <c r="H59" s="30">
        <v>6.5217391304347894</v>
      </c>
      <c r="I59" s="33">
        <v>149</v>
      </c>
      <c r="J59" s="30">
        <v>8.7591240875912302</v>
      </c>
      <c r="K59" s="33">
        <v>722</v>
      </c>
      <c r="L59" s="30">
        <v>42.125984251968497</v>
      </c>
      <c r="M59" s="33">
        <v>679</v>
      </c>
      <c r="N59" s="30">
        <v>35.528942115768473</v>
      </c>
      <c r="O59" s="33">
        <v>445</v>
      </c>
      <c r="P59" s="30">
        <v>46.864686468646852</v>
      </c>
      <c r="Q59" s="33">
        <v>202</v>
      </c>
      <c r="R59" s="30">
        <v>22.424242424242415</v>
      </c>
      <c r="S59" s="33">
        <v>90</v>
      </c>
      <c r="T59" s="30">
        <v>8.4337349397590309</v>
      </c>
      <c r="U59" s="33">
        <v>27</v>
      </c>
      <c r="V59" s="30">
        <v>58.823529411764696</v>
      </c>
      <c r="W59" s="33">
        <v>4</v>
      </c>
      <c r="X59" s="30">
        <v>100</v>
      </c>
      <c r="Y59" s="33">
        <v>564</v>
      </c>
      <c r="Z59" s="30">
        <v>29.655172413793096</v>
      </c>
      <c r="AB59" s="4"/>
    </row>
    <row r="60" spans="1:28" x14ac:dyDescent="0.25">
      <c r="A60" s="9"/>
      <c r="B60" s="18" t="s">
        <v>63</v>
      </c>
      <c r="C60" s="33">
        <v>64616</v>
      </c>
      <c r="D60" s="33">
        <v>53798</v>
      </c>
      <c r="E60" s="30">
        <v>20.10855422134652</v>
      </c>
      <c r="F60" s="34">
        <v>5.0844190129069773</v>
      </c>
      <c r="G60" s="33">
        <v>1455</v>
      </c>
      <c r="H60" s="30">
        <v>22.371740958788887</v>
      </c>
      <c r="I60" s="33">
        <v>3552</v>
      </c>
      <c r="J60" s="30">
        <v>22.694300518134725</v>
      </c>
      <c r="K60" s="33">
        <v>16794</v>
      </c>
      <c r="L60" s="30">
        <v>31.110937621984537</v>
      </c>
      <c r="M60" s="33">
        <v>13288</v>
      </c>
      <c r="N60" s="30">
        <v>26.721342742704568</v>
      </c>
      <c r="O60" s="33">
        <v>8544</v>
      </c>
      <c r="P60" s="30">
        <v>18.600777345918939</v>
      </c>
      <c r="Q60" s="33">
        <v>6675</v>
      </c>
      <c r="R60" s="30">
        <v>17.974549310710497</v>
      </c>
      <c r="S60" s="33">
        <v>2885</v>
      </c>
      <c r="T60" s="30">
        <v>16.801619433198379</v>
      </c>
      <c r="U60" s="33">
        <v>720</v>
      </c>
      <c r="V60" s="30">
        <v>23.711340206185572</v>
      </c>
      <c r="W60" s="33">
        <v>66</v>
      </c>
      <c r="X60" s="30">
        <v>-1.4925373134328401</v>
      </c>
      <c r="Y60" s="33">
        <v>10637</v>
      </c>
      <c r="Z60" s="30">
        <v>1.906495497221683</v>
      </c>
      <c r="AB60" s="4"/>
    </row>
    <row r="61" spans="1:28" x14ac:dyDescent="0.25">
      <c r="A61" s="10" t="s">
        <v>64</v>
      </c>
      <c r="B61" s="18" t="s">
        <v>125</v>
      </c>
      <c r="C61" s="33">
        <v>26336</v>
      </c>
      <c r="D61" s="33">
        <v>22816</v>
      </c>
      <c r="E61" s="30">
        <v>15.427769985974749</v>
      </c>
      <c r="F61" s="34">
        <v>2.0722926074643766</v>
      </c>
      <c r="G61" s="33">
        <v>1655</v>
      </c>
      <c r="H61" s="30">
        <v>14.771151178918164</v>
      </c>
      <c r="I61" s="33">
        <v>4809</v>
      </c>
      <c r="J61" s="30">
        <v>18.594327990135628</v>
      </c>
      <c r="K61" s="33">
        <v>6006</v>
      </c>
      <c r="L61" s="30">
        <v>9.0018148820326651</v>
      </c>
      <c r="M61" s="33">
        <v>3801</v>
      </c>
      <c r="N61" s="30">
        <v>17.387276096355777</v>
      </c>
      <c r="O61" s="33">
        <v>4459</v>
      </c>
      <c r="P61" s="30">
        <v>15.428423505047896</v>
      </c>
      <c r="Q61" s="33">
        <v>3248</v>
      </c>
      <c r="R61" s="30">
        <v>13.805185704274692</v>
      </c>
      <c r="S61" s="33">
        <v>1184</v>
      </c>
      <c r="T61" s="30">
        <v>19.234642497482369</v>
      </c>
      <c r="U61" s="33">
        <v>327</v>
      </c>
      <c r="V61" s="30">
        <v>65.151515151515156</v>
      </c>
      <c r="W61" s="33">
        <v>33</v>
      </c>
      <c r="X61" s="30">
        <v>13.793103448275868</v>
      </c>
      <c r="Y61" s="33">
        <v>814</v>
      </c>
      <c r="Z61" s="30">
        <v>28.391167192429023</v>
      </c>
      <c r="AB61" s="4"/>
    </row>
    <row r="62" spans="1:28" x14ac:dyDescent="0.25">
      <c r="A62" s="8"/>
      <c r="B62" s="18" t="s">
        <v>65</v>
      </c>
      <c r="C62" s="33">
        <v>4765</v>
      </c>
      <c r="D62" s="33">
        <v>4319</v>
      </c>
      <c r="E62" s="30">
        <v>10.326464459365603</v>
      </c>
      <c r="F62" s="34">
        <v>0.37494206692617538</v>
      </c>
      <c r="G62" s="33">
        <v>268</v>
      </c>
      <c r="H62" s="30">
        <v>32.673267326732677</v>
      </c>
      <c r="I62" s="33">
        <v>638</v>
      </c>
      <c r="J62" s="30">
        <v>3.0694668820678617</v>
      </c>
      <c r="K62" s="33">
        <v>1029</v>
      </c>
      <c r="L62" s="30">
        <v>9.3517534537725933</v>
      </c>
      <c r="M62" s="33">
        <v>917</v>
      </c>
      <c r="N62" s="30">
        <v>8.7781731909845728</v>
      </c>
      <c r="O62" s="33">
        <v>726</v>
      </c>
      <c r="P62" s="30">
        <v>19.801980198019798</v>
      </c>
      <c r="Q62" s="33">
        <v>536</v>
      </c>
      <c r="R62" s="30">
        <v>5.3045186640471531</v>
      </c>
      <c r="S62" s="33">
        <v>341</v>
      </c>
      <c r="T62" s="30">
        <v>16.780821917808208</v>
      </c>
      <c r="U62" s="33">
        <v>51</v>
      </c>
      <c r="V62" s="30">
        <v>37.837837837837832</v>
      </c>
      <c r="W62" s="33">
        <v>5</v>
      </c>
      <c r="X62" s="30">
        <v>-28.571428571428569</v>
      </c>
      <c r="Y62" s="33">
        <v>254</v>
      </c>
      <c r="Z62" s="30">
        <v>-3.4220532319391594</v>
      </c>
      <c r="AB62" s="4"/>
    </row>
    <row r="63" spans="1:28" x14ac:dyDescent="0.25">
      <c r="A63" s="8"/>
      <c r="B63" s="18" t="s">
        <v>66</v>
      </c>
      <c r="C63" s="33">
        <v>214</v>
      </c>
      <c r="D63" s="33">
        <v>159</v>
      </c>
      <c r="E63" s="30">
        <v>34.591194968553452</v>
      </c>
      <c r="F63" s="34">
        <v>1.6838951169402209E-2</v>
      </c>
      <c r="G63" s="33">
        <v>3</v>
      </c>
      <c r="H63" s="30">
        <v>50</v>
      </c>
      <c r="I63" s="33">
        <v>12</v>
      </c>
      <c r="J63" s="30">
        <v>50</v>
      </c>
      <c r="K63" s="33">
        <v>41</v>
      </c>
      <c r="L63" s="30">
        <v>78.260869565217376</v>
      </c>
      <c r="M63" s="33">
        <v>28</v>
      </c>
      <c r="N63" s="30">
        <v>3.7037037037036979</v>
      </c>
      <c r="O63" s="33">
        <v>36</v>
      </c>
      <c r="P63" s="30">
        <v>125</v>
      </c>
      <c r="Q63" s="33">
        <v>18</v>
      </c>
      <c r="R63" s="30">
        <v>0</v>
      </c>
      <c r="S63" s="33">
        <v>14</v>
      </c>
      <c r="T63" s="30">
        <v>16.666666666666675</v>
      </c>
      <c r="U63" s="33">
        <v>1</v>
      </c>
      <c r="V63" s="30">
        <v>-50</v>
      </c>
      <c r="W63" s="33">
        <v>0</v>
      </c>
      <c r="X63" s="30">
        <v>-100</v>
      </c>
      <c r="Y63" s="33">
        <v>61</v>
      </c>
      <c r="Z63" s="30">
        <v>21.999999999999996</v>
      </c>
      <c r="AB63" s="4"/>
    </row>
    <row r="64" spans="1:28" x14ac:dyDescent="0.25">
      <c r="A64" s="9"/>
      <c r="B64" s="18" t="s">
        <v>67</v>
      </c>
      <c r="C64" s="33">
        <v>31315</v>
      </c>
      <c r="D64" s="33">
        <v>27294</v>
      </c>
      <c r="E64" s="30">
        <v>14.732175569722283</v>
      </c>
      <c r="F64" s="34">
        <v>2.464073625559954</v>
      </c>
      <c r="G64" s="33">
        <v>1926</v>
      </c>
      <c r="H64" s="30">
        <v>17.010935601458076</v>
      </c>
      <c r="I64" s="33">
        <v>5459</v>
      </c>
      <c r="J64" s="30">
        <v>16.595472020504065</v>
      </c>
      <c r="K64" s="33">
        <v>7076</v>
      </c>
      <c r="L64" s="30">
        <v>9.2987333951189299</v>
      </c>
      <c r="M64" s="33">
        <v>4746</v>
      </c>
      <c r="N64" s="30">
        <v>15.530671859785784</v>
      </c>
      <c r="O64" s="33">
        <v>5221</v>
      </c>
      <c r="P64" s="30">
        <v>16.410256410256419</v>
      </c>
      <c r="Q64" s="33">
        <v>3802</v>
      </c>
      <c r="R64" s="30">
        <v>12.451937296657789</v>
      </c>
      <c r="S64" s="33">
        <v>1539</v>
      </c>
      <c r="T64" s="30">
        <v>18.658442559753286</v>
      </c>
      <c r="U64" s="33">
        <v>379</v>
      </c>
      <c r="V64" s="30">
        <v>59.915611814345993</v>
      </c>
      <c r="W64" s="33">
        <v>38</v>
      </c>
      <c r="X64" s="30">
        <v>2.7027027027026973</v>
      </c>
      <c r="Y64" s="33">
        <v>1129</v>
      </c>
      <c r="Z64" s="30">
        <v>19.21858500527982</v>
      </c>
      <c r="AB64" s="4"/>
    </row>
    <row r="65" spans="1:28" x14ac:dyDescent="0.25">
      <c r="A65" s="10" t="s">
        <v>68</v>
      </c>
      <c r="B65" s="18" t="s">
        <v>69</v>
      </c>
      <c r="C65" s="33">
        <v>1054</v>
      </c>
      <c r="D65" s="33">
        <v>939</v>
      </c>
      <c r="E65" s="30">
        <v>12.247071352502669</v>
      </c>
      <c r="F65" s="34">
        <v>8.2935768843691263E-2</v>
      </c>
      <c r="G65" s="33">
        <v>28</v>
      </c>
      <c r="H65" s="30">
        <v>75</v>
      </c>
      <c r="I65" s="33">
        <v>58</v>
      </c>
      <c r="J65" s="30">
        <v>18.367346938775508</v>
      </c>
      <c r="K65" s="33">
        <v>299</v>
      </c>
      <c r="L65" s="30">
        <v>-5.9748427672955966</v>
      </c>
      <c r="M65" s="33">
        <v>286</v>
      </c>
      <c r="N65" s="30">
        <v>19.665271966527186</v>
      </c>
      <c r="O65" s="33">
        <v>114</v>
      </c>
      <c r="P65" s="30">
        <v>50</v>
      </c>
      <c r="Q65" s="33">
        <v>113</v>
      </c>
      <c r="R65" s="30">
        <v>25.555555555555554</v>
      </c>
      <c r="S65" s="33">
        <v>63</v>
      </c>
      <c r="T65" s="30">
        <v>103.2258064516129</v>
      </c>
      <c r="U65" s="33">
        <v>10</v>
      </c>
      <c r="V65" s="30">
        <v>150</v>
      </c>
      <c r="W65" s="33">
        <v>1</v>
      </c>
      <c r="X65" s="30">
        <v>0</v>
      </c>
      <c r="Y65" s="33">
        <v>82</v>
      </c>
      <c r="Z65" s="30">
        <v>-28.695652173913043</v>
      </c>
      <c r="AB65" s="4"/>
    </row>
    <row r="66" spans="1:28" x14ac:dyDescent="0.25">
      <c r="A66" s="8"/>
      <c r="B66" s="18" t="s">
        <v>70</v>
      </c>
      <c r="C66" s="33">
        <v>3062</v>
      </c>
      <c r="D66" s="33">
        <v>2639</v>
      </c>
      <c r="E66" s="30">
        <v>16.028798787419476</v>
      </c>
      <c r="F66" s="34">
        <v>0.24093863776032506</v>
      </c>
      <c r="G66" s="33">
        <v>33</v>
      </c>
      <c r="H66" s="30">
        <v>-25</v>
      </c>
      <c r="I66" s="33">
        <v>58</v>
      </c>
      <c r="J66" s="30">
        <v>-19.444444444444443</v>
      </c>
      <c r="K66" s="33">
        <v>479</v>
      </c>
      <c r="L66" s="30">
        <v>29.45945945945947</v>
      </c>
      <c r="M66" s="33">
        <v>603</v>
      </c>
      <c r="N66" s="30">
        <v>21.818181818181827</v>
      </c>
      <c r="O66" s="33">
        <v>362</v>
      </c>
      <c r="P66" s="30">
        <v>10.703363914373099</v>
      </c>
      <c r="Q66" s="33">
        <v>198</v>
      </c>
      <c r="R66" s="30">
        <v>36.551724137931039</v>
      </c>
      <c r="S66" s="33">
        <v>58</v>
      </c>
      <c r="T66" s="30">
        <v>15.999999999999993</v>
      </c>
      <c r="U66" s="33">
        <v>16</v>
      </c>
      <c r="V66" s="30">
        <v>166.66666666666666</v>
      </c>
      <c r="W66" s="33">
        <v>1</v>
      </c>
      <c r="X66" s="30" t="s">
        <v>161</v>
      </c>
      <c r="Y66" s="33">
        <v>1254</v>
      </c>
      <c r="Z66" s="30">
        <v>10.973451327433636</v>
      </c>
      <c r="AB66" s="4"/>
    </row>
    <row r="67" spans="1:28" x14ac:dyDescent="0.25">
      <c r="A67" s="9"/>
      <c r="B67" s="18" t="s">
        <v>71</v>
      </c>
      <c r="C67" s="33">
        <v>4116</v>
      </c>
      <c r="D67" s="33">
        <v>3578</v>
      </c>
      <c r="E67" s="30">
        <v>15.036333147009495</v>
      </c>
      <c r="F67" s="34">
        <v>0.32387440660401634</v>
      </c>
      <c r="G67" s="33">
        <v>61</v>
      </c>
      <c r="H67" s="30">
        <v>1.6666666666666607</v>
      </c>
      <c r="I67" s="33">
        <v>116</v>
      </c>
      <c r="J67" s="30">
        <v>-4.1322314049586755</v>
      </c>
      <c r="K67" s="33">
        <v>778</v>
      </c>
      <c r="L67" s="30">
        <v>13.08139534883721</v>
      </c>
      <c r="M67" s="33">
        <v>889</v>
      </c>
      <c r="N67" s="30">
        <v>21.117166212534055</v>
      </c>
      <c r="O67" s="33">
        <v>476</v>
      </c>
      <c r="P67" s="30">
        <v>18.114143920595538</v>
      </c>
      <c r="Q67" s="33">
        <v>311</v>
      </c>
      <c r="R67" s="30">
        <v>32.340425531914896</v>
      </c>
      <c r="S67" s="33">
        <v>121</v>
      </c>
      <c r="T67" s="30">
        <v>49.382716049382715</v>
      </c>
      <c r="U67" s="33">
        <v>26</v>
      </c>
      <c r="V67" s="30">
        <v>160</v>
      </c>
      <c r="W67" s="33">
        <v>2</v>
      </c>
      <c r="X67" s="30">
        <v>100</v>
      </c>
      <c r="Y67" s="33">
        <v>1336</v>
      </c>
      <c r="Z67" s="30">
        <v>7.3092369477911756</v>
      </c>
      <c r="AB67" s="4"/>
    </row>
    <row r="68" spans="1:28" x14ac:dyDescent="0.25">
      <c r="A68" s="10" t="s">
        <v>72</v>
      </c>
      <c r="B68" s="18" t="s">
        <v>73</v>
      </c>
      <c r="C68" s="33">
        <v>17</v>
      </c>
      <c r="D68" s="33">
        <v>19</v>
      </c>
      <c r="E68" s="30">
        <v>-10.526315789473683</v>
      </c>
      <c r="F68" s="34">
        <v>1.3376736910272783E-3</v>
      </c>
      <c r="G68" s="33">
        <v>0</v>
      </c>
      <c r="H68" s="30" t="s">
        <v>161</v>
      </c>
      <c r="I68" s="33">
        <v>0</v>
      </c>
      <c r="J68" s="30">
        <v>-100</v>
      </c>
      <c r="K68" s="33">
        <v>4</v>
      </c>
      <c r="L68" s="30">
        <v>300</v>
      </c>
      <c r="M68" s="33">
        <v>1</v>
      </c>
      <c r="N68" s="30">
        <v>0</v>
      </c>
      <c r="O68" s="33">
        <v>3</v>
      </c>
      <c r="P68" s="30">
        <v>-40</v>
      </c>
      <c r="Q68" s="33">
        <v>4</v>
      </c>
      <c r="R68" s="30">
        <v>-33.333333333333336</v>
      </c>
      <c r="S68" s="33">
        <v>1</v>
      </c>
      <c r="T68" s="30">
        <v>0</v>
      </c>
      <c r="U68" s="33">
        <v>0</v>
      </c>
      <c r="V68" s="30" t="s">
        <v>161</v>
      </c>
      <c r="W68" s="33">
        <v>0</v>
      </c>
      <c r="X68" s="30" t="s">
        <v>161</v>
      </c>
      <c r="Y68" s="33">
        <v>4</v>
      </c>
      <c r="Z68" s="30">
        <v>0</v>
      </c>
      <c r="AB68" s="4"/>
    </row>
    <row r="69" spans="1:28" x14ac:dyDescent="0.25">
      <c r="A69" s="9"/>
      <c r="B69" s="18" t="s">
        <v>105</v>
      </c>
      <c r="C69" s="33">
        <v>17</v>
      </c>
      <c r="D69" s="33">
        <v>19</v>
      </c>
      <c r="E69" s="30">
        <v>-10.526315789473683</v>
      </c>
      <c r="F69" s="34">
        <v>1.3376736910272783E-3</v>
      </c>
      <c r="G69" s="33">
        <v>0</v>
      </c>
      <c r="H69" s="30" t="s">
        <v>161</v>
      </c>
      <c r="I69" s="33">
        <v>0</v>
      </c>
      <c r="J69" s="30">
        <v>-100</v>
      </c>
      <c r="K69" s="33">
        <v>4</v>
      </c>
      <c r="L69" s="30">
        <v>300</v>
      </c>
      <c r="M69" s="33">
        <v>1</v>
      </c>
      <c r="N69" s="30">
        <v>0</v>
      </c>
      <c r="O69" s="33">
        <v>3</v>
      </c>
      <c r="P69" s="30">
        <v>-40</v>
      </c>
      <c r="Q69" s="33">
        <v>4</v>
      </c>
      <c r="R69" s="30">
        <v>-33.333333333333336</v>
      </c>
      <c r="S69" s="33">
        <v>1</v>
      </c>
      <c r="T69" s="30">
        <v>0</v>
      </c>
      <c r="U69" s="33">
        <v>0</v>
      </c>
      <c r="V69" s="30" t="s">
        <v>161</v>
      </c>
      <c r="W69" s="33">
        <v>0</v>
      </c>
      <c r="X69" s="30" t="s">
        <v>161</v>
      </c>
      <c r="Y69" s="33">
        <v>4</v>
      </c>
      <c r="Z69" s="30">
        <v>0</v>
      </c>
      <c r="AB69" s="4"/>
    </row>
    <row r="70" spans="1:28" x14ac:dyDescent="0.25">
      <c r="A70" s="10" t="s">
        <v>74</v>
      </c>
      <c r="B70" s="18" t="s">
        <v>74</v>
      </c>
      <c r="C70" s="33">
        <v>2584</v>
      </c>
      <c r="D70" s="33">
        <v>2975</v>
      </c>
      <c r="E70" s="30">
        <v>-13.142857142857146</v>
      </c>
      <c r="F70" s="34">
        <v>0.2033264010361463</v>
      </c>
      <c r="G70" s="33">
        <v>0</v>
      </c>
      <c r="H70" s="30" t="s">
        <v>161</v>
      </c>
      <c r="I70" s="33">
        <v>0</v>
      </c>
      <c r="J70" s="30" t="s">
        <v>161</v>
      </c>
      <c r="K70" s="33">
        <v>153</v>
      </c>
      <c r="L70" s="30">
        <v>-33.766233766233768</v>
      </c>
      <c r="M70" s="33">
        <v>283</v>
      </c>
      <c r="N70" s="30">
        <v>-19.60227272727273</v>
      </c>
      <c r="O70" s="33">
        <v>397</v>
      </c>
      <c r="P70" s="30">
        <v>-23.946360153256705</v>
      </c>
      <c r="Q70" s="33">
        <v>714</v>
      </c>
      <c r="R70" s="30">
        <v>-15.502958579881653</v>
      </c>
      <c r="S70" s="33">
        <v>664</v>
      </c>
      <c r="T70" s="30">
        <v>-1.0432190760059634</v>
      </c>
      <c r="U70" s="33">
        <v>292</v>
      </c>
      <c r="V70" s="30">
        <v>4.2857142857142927</v>
      </c>
      <c r="W70" s="33">
        <v>81</v>
      </c>
      <c r="X70" s="30">
        <v>9.4594594594594525</v>
      </c>
      <c r="Y70" s="33">
        <v>0</v>
      </c>
      <c r="Z70" s="30" t="s">
        <v>161</v>
      </c>
      <c r="AB70" s="4"/>
    </row>
    <row r="71" spans="1:28" x14ac:dyDescent="0.25">
      <c r="A71" s="9"/>
      <c r="B71" s="18" t="s">
        <v>106</v>
      </c>
      <c r="C71" s="33">
        <v>2584</v>
      </c>
      <c r="D71" s="33">
        <v>2975</v>
      </c>
      <c r="E71" s="30">
        <v>-13.142857142857146</v>
      </c>
      <c r="F71" s="34">
        <v>0.2033264010361463</v>
      </c>
      <c r="G71" s="33">
        <v>0</v>
      </c>
      <c r="H71" s="30" t="s">
        <v>161</v>
      </c>
      <c r="I71" s="33">
        <v>0</v>
      </c>
      <c r="J71" s="30" t="s">
        <v>161</v>
      </c>
      <c r="K71" s="33">
        <v>153</v>
      </c>
      <c r="L71" s="30">
        <v>-33.766233766233768</v>
      </c>
      <c r="M71" s="33">
        <v>283</v>
      </c>
      <c r="N71" s="30">
        <v>-19.60227272727273</v>
      </c>
      <c r="O71" s="33">
        <v>397</v>
      </c>
      <c r="P71" s="30">
        <v>-23.946360153256705</v>
      </c>
      <c r="Q71" s="33">
        <v>714</v>
      </c>
      <c r="R71" s="30">
        <v>-15.502958579881653</v>
      </c>
      <c r="S71" s="33">
        <v>664</v>
      </c>
      <c r="T71" s="30">
        <v>-1.0432190760059634</v>
      </c>
      <c r="U71" s="33">
        <v>292</v>
      </c>
      <c r="V71" s="30">
        <v>4.2857142857142927</v>
      </c>
      <c r="W71" s="33">
        <v>81</v>
      </c>
      <c r="X71" s="30">
        <v>9.4594594594594525</v>
      </c>
      <c r="Y71" s="33">
        <v>0</v>
      </c>
      <c r="Z71" s="30" t="s">
        <v>161</v>
      </c>
      <c r="AB71" s="4"/>
    </row>
    <row r="73" spans="1:28" x14ac:dyDescent="0.25">
      <c r="A73" s="1" t="s">
        <v>124</v>
      </c>
    </row>
  </sheetData>
  <mergeCells count="15">
    <mergeCell ref="A4:B4"/>
    <mergeCell ref="A1:Z1"/>
    <mergeCell ref="A2:A3"/>
    <mergeCell ref="B2:B3"/>
    <mergeCell ref="C2:F2"/>
    <mergeCell ref="G2:H2"/>
    <mergeCell ref="I2:J2"/>
    <mergeCell ref="K2:L2"/>
    <mergeCell ref="M2:N2"/>
    <mergeCell ref="O2:P2"/>
    <mergeCell ref="Q2:R2"/>
    <mergeCell ref="Y2:Z2"/>
    <mergeCell ref="S2:T2"/>
    <mergeCell ref="U2:V2"/>
    <mergeCell ref="W2:X2"/>
  </mergeCells>
  <phoneticPr fontId="16" type="noConversion"/>
  <conditionalFormatting sqref="AB5:AB71">
    <cfRule type="containsText" dxfId="3" priority="1" operator="containsText" text="false">
      <formula>NOT(ISERROR(SEARCH("false",AB5)))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P1"/>
    </sheetView>
  </sheetViews>
  <sheetFormatPr defaultRowHeight="13.4" x14ac:dyDescent="0.25"/>
  <cols>
    <col min="1" max="1" width="8.5703125" bestFit="1" customWidth="1"/>
    <col min="2" max="2" width="16.140625" bestFit="1" customWidth="1"/>
    <col min="3" max="3" width="10.7109375" style="4" customWidth="1"/>
    <col min="4" max="4" width="9.85546875" style="4" customWidth="1"/>
    <col min="5" max="5" width="8.140625" style="4" customWidth="1"/>
    <col min="6" max="6" width="7.28515625" style="4" customWidth="1"/>
    <col min="7" max="7" width="9.85546875" style="12" customWidth="1"/>
    <col min="8" max="8" width="8.140625" style="12" customWidth="1"/>
    <col min="9" max="9" width="7.5703125" style="12" customWidth="1"/>
    <col min="10" max="10" width="7.85546875" style="12" customWidth="1"/>
    <col min="11" max="11" width="8.140625" style="12" customWidth="1"/>
    <col min="12" max="12" width="8.5703125" style="12" customWidth="1"/>
    <col min="13" max="13" width="7.5703125" style="12" customWidth="1"/>
    <col min="14" max="14" width="8.5703125" style="12" customWidth="1"/>
    <col min="15" max="15" width="8.42578125" style="12" customWidth="1"/>
    <col min="16" max="16" width="7.5703125" style="12" customWidth="1"/>
  </cols>
  <sheetData>
    <row r="1" spans="1:18" ht="26" x14ac:dyDescent="0.25">
      <c r="A1" s="51" t="s">
        <v>155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8" x14ac:dyDescent="0.25">
      <c r="A2" s="45" t="s">
        <v>1</v>
      </c>
      <c r="B2" s="45" t="s">
        <v>2</v>
      </c>
      <c r="C2" s="47" t="s">
        <v>3</v>
      </c>
      <c r="D2" s="48"/>
      <c r="E2" s="48"/>
      <c r="F2" s="49"/>
      <c r="G2" s="47" t="s">
        <v>81</v>
      </c>
      <c r="H2" s="49"/>
      <c r="I2" s="47" t="s">
        <v>82</v>
      </c>
      <c r="J2" s="49"/>
      <c r="K2" s="47" t="s">
        <v>83</v>
      </c>
      <c r="L2" s="49"/>
      <c r="M2" s="47" t="s">
        <v>84</v>
      </c>
      <c r="N2" s="49"/>
      <c r="O2" s="47" t="s">
        <v>72</v>
      </c>
      <c r="P2" s="49"/>
    </row>
    <row r="3" spans="1:18" ht="23.75" x14ac:dyDescent="0.25">
      <c r="A3" s="46"/>
      <c r="B3" s="46"/>
      <c r="C3" s="6" t="s">
        <v>77</v>
      </c>
      <c r="D3" s="6" t="s">
        <v>78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</row>
    <row r="4" spans="1:18" x14ac:dyDescent="0.25">
      <c r="A4" s="50" t="s">
        <v>107</v>
      </c>
      <c r="B4" s="43"/>
      <c r="C4" s="31">
        <f>SUM(C30,C36,C60,C64,C67,C69,C71)</f>
        <v>1270863</v>
      </c>
      <c r="D4" s="31">
        <f>SUM(D30,D36,D60,D64,D67,D69,D71)</f>
        <v>1036625</v>
      </c>
      <c r="E4" s="29">
        <f t="shared" ref="E4:E35" si="0">IFERROR((C4/D4-1)*100,"-")</f>
        <v>22.596213674183051</v>
      </c>
      <c r="F4" s="32">
        <v>100</v>
      </c>
      <c r="G4" s="31">
        <f>SUM(G30,G36,G60,G64,G67,G69,G71)</f>
        <v>1068024</v>
      </c>
      <c r="H4" s="29">
        <v>23.360599879414256</v>
      </c>
      <c r="I4" s="31">
        <f>SUM(I30,I36,I60,I64,I67,I69,I71)</f>
        <v>9814</v>
      </c>
      <c r="J4" s="29">
        <v>13.561675538069885</v>
      </c>
      <c r="K4" s="31">
        <f>SUM(K30,K36,K60,K64,K67,K69,K71)</f>
        <v>5972</v>
      </c>
      <c r="L4" s="29">
        <v>13.27769347496206</v>
      </c>
      <c r="M4" s="31">
        <f>SUM(M30,M36,M60,M64,M67,M69,M71)</f>
        <v>29175</v>
      </c>
      <c r="N4" s="29">
        <v>36.574290796741884</v>
      </c>
      <c r="O4" s="31">
        <f>SUM(O30,O36,O60,O64,O67,O69,O71)</f>
        <v>157878</v>
      </c>
      <c r="P4" s="29">
        <v>16.450673059192322</v>
      </c>
    </row>
    <row r="5" spans="1:18" x14ac:dyDescent="0.25">
      <c r="A5" s="7" t="s">
        <v>8</v>
      </c>
      <c r="B5" s="17" t="s">
        <v>9</v>
      </c>
      <c r="C5" s="33">
        <f>SUM(G5,I5,K5,M5,O5)</f>
        <v>306787</v>
      </c>
      <c r="D5" s="33">
        <v>253675</v>
      </c>
      <c r="E5" s="30">
        <f t="shared" si="0"/>
        <v>20.937025721888247</v>
      </c>
      <c r="F5" s="34">
        <f>(C5/$C$4)*100</f>
        <v>24.1400528617168</v>
      </c>
      <c r="G5" s="33">
        <v>249519</v>
      </c>
      <c r="H5" s="30">
        <v>19.181222863857172</v>
      </c>
      <c r="I5" s="33">
        <v>3279</v>
      </c>
      <c r="J5" s="30">
        <v>26.847195357833662</v>
      </c>
      <c r="K5" s="33">
        <v>224</v>
      </c>
      <c r="L5" s="30">
        <v>-6.6666666666666652</v>
      </c>
      <c r="M5" s="33">
        <v>12790</v>
      </c>
      <c r="N5" s="30">
        <v>32.966004782201885</v>
      </c>
      <c r="O5" s="33">
        <v>40975</v>
      </c>
      <c r="P5" s="30">
        <v>28.569187323501733</v>
      </c>
    </row>
    <row r="6" spans="1:18" x14ac:dyDescent="0.25">
      <c r="A6" s="8"/>
      <c r="B6" s="18" t="s">
        <v>10</v>
      </c>
      <c r="C6" s="33">
        <f t="shared" ref="C6:C29" si="1">SUM(G6,I6,K6,M6,O6)</f>
        <v>250546</v>
      </c>
      <c r="D6" s="33">
        <v>195869</v>
      </c>
      <c r="E6" s="30">
        <f t="shared" si="0"/>
        <v>27.915086103467111</v>
      </c>
      <c r="F6" s="34">
        <f>(C6/$C$4)*100</f>
        <v>19.714634858360029</v>
      </c>
      <c r="G6" s="33">
        <v>245072</v>
      </c>
      <c r="H6" s="30">
        <v>27.713505513518012</v>
      </c>
      <c r="I6" s="33">
        <v>1044</v>
      </c>
      <c r="J6" s="30">
        <v>19.178082191780831</v>
      </c>
      <c r="K6" s="33">
        <v>156</v>
      </c>
      <c r="L6" s="30">
        <v>8.333333333333325</v>
      </c>
      <c r="M6" s="33">
        <v>742</v>
      </c>
      <c r="N6" s="30">
        <v>6.0000000000000053</v>
      </c>
      <c r="O6" s="33">
        <v>3532</v>
      </c>
      <c r="P6" s="30">
        <v>56.490917146654866</v>
      </c>
      <c r="R6" s="4"/>
    </row>
    <row r="7" spans="1:18" x14ac:dyDescent="0.25">
      <c r="A7" s="8"/>
      <c r="B7" s="18" t="s">
        <v>11</v>
      </c>
      <c r="C7" s="33">
        <f t="shared" si="1"/>
        <v>118696</v>
      </c>
      <c r="D7" s="33">
        <v>80633</v>
      </c>
      <c r="E7" s="30">
        <f t="shared" si="0"/>
        <v>47.205238549973338</v>
      </c>
      <c r="F7" s="34">
        <f t="shared" ref="F7:F71" si="2">(C7/$C$4)*100</f>
        <v>9.3397950841278714</v>
      </c>
      <c r="G7" s="33">
        <v>117549</v>
      </c>
      <c r="H7" s="30">
        <v>47.409803995335011</v>
      </c>
      <c r="I7" s="33">
        <v>78</v>
      </c>
      <c r="J7" s="30">
        <v>6.8493150684931559</v>
      </c>
      <c r="K7" s="33">
        <v>9</v>
      </c>
      <c r="L7" s="30">
        <v>12.5</v>
      </c>
      <c r="M7" s="33">
        <v>380</v>
      </c>
      <c r="N7" s="30">
        <v>34.275618374558306</v>
      </c>
      <c r="O7" s="33">
        <v>680</v>
      </c>
      <c r="P7" s="30">
        <v>29.277566539923949</v>
      </c>
      <c r="R7" s="4"/>
    </row>
    <row r="8" spans="1:18" x14ac:dyDescent="0.25">
      <c r="A8" s="8"/>
      <c r="B8" s="18" t="s">
        <v>13</v>
      </c>
      <c r="C8" s="33">
        <f t="shared" si="1"/>
        <v>58670</v>
      </c>
      <c r="D8" s="33">
        <v>42777</v>
      </c>
      <c r="E8" s="30">
        <f t="shared" si="0"/>
        <v>37.153143044159243</v>
      </c>
      <c r="F8" s="34">
        <f t="shared" si="2"/>
        <v>4.6165479677982599</v>
      </c>
      <c r="G8" s="33">
        <v>58186</v>
      </c>
      <c r="H8" s="30">
        <v>37.620624408703883</v>
      </c>
      <c r="I8" s="33">
        <v>36</v>
      </c>
      <c r="J8" s="30">
        <v>-5.2631578947368478</v>
      </c>
      <c r="K8" s="33">
        <v>3</v>
      </c>
      <c r="L8" s="30">
        <v>50</v>
      </c>
      <c r="M8" s="33">
        <v>178</v>
      </c>
      <c r="N8" s="30">
        <v>20.270270270270263</v>
      </c>
      <c r="O8" s="33">
        <v>267</v>
      </c>
      <c r="P8" s="30">
        <v>-13.592233009708742</v>
      </c>
      <c r="R8" s="4"/>
    </row>
    <row r="9" spans="1:18" s="4" customFormat="1" x14ac:dyDescent="0.25">
      <c r="A9" s="8"/>
      <c r="B9" s="18" t="s">
        <v>122</v>
      </c>
      <c r="C9" s="33">
        <f t="shared" si="1"/>
        <v>5752</v>
      </c>
      <c r="D9" s="33">
        <v>4746</v>
      </c>
      <c r="E9" s="30">
        <f t="shared" si="0"/>
        <v>21.196797302992</v>
      </c>
      <c r="F9" s="34">
        <f t="shared" si="2"/>
        <v>0.45260582769346502</v>
      </c>
      <c r="G9" s="33">
        <v>5605</v>
      </c>
      <c r="H9" s="30">
        <v>19.0273943512423</v>
      </c>
      <c r="I9" s="33">
        <v>9</v>
      </c>
      <c r="J9" s="30">
        <v>28.57142857142858</v>
      </c>
      <c r="K9" s="33">
        <v>0</v>
      </c>
      <c r="L9" s="30" t="s">
        <v>161</v>
      </c>
      <c r="M9" s="33">
        <v>20</v>
      </c>
      <c r="N9" s="30">
        <v>81.818181818181813</v>
      </c>
      <c r="O9" s="33">
        <v>118</v>
      </c>
      <c r="P9" s="30">
        <v>521.0526315789474</v>
      </c>
    </row>
    <row r="10" spans="1:18" x14ac:dyDescent="0.25">
      <c r="A10" s="8"/>
      <c r="B10" s="18" t="s">
        <v>14</v>
      </c>
      <c r="C10" s="33">
        <f t="shared" si="1"/>
        <v>49424</v>
      </c>
      <c r="D10" s="33">
        <v>35246</v>
      </c>
      <c r="E10" s="30">
        <f t="shared" si="0"/>
        <v>40.225841230210513</v>
      </c>
      <c r="F10" s="34">
        <f t="shared" si="2"/>
        <v>3.8890108532548351</v>
      </c>
      <c r="G10" s="33">
        <v>35560</v>
      </c>
      <c r="H10" s="30">
        <v>45.935076127549543</v>
      </c>
      <c r="I10" s="33">
        <v>372</v>
      </c>
      <c r="J10" s="30">
        <v>19.999999999999996</v>
      </c>
      <c r="K10" s="33">
        <v>146</v>
      </c>
      <c r="L10" s="30">
        <v>2.0979020979021046</v>
      </c>
      <c r="M10" s="33">
        <v>74</v>
      </c>
      <c r="N10" s="30">
        <v>-1.3333333333333308</v>
      </c>
      <c r="O10" s="33">
        <v>13272</v>
      </c>
      <c r="P10" s="30">
        <v>28.219495700898456</v>
      </c>
      <c r="R10" s="4"/>
    </row>
    <row r="11" spans="1:18" x14ac:dyDescent="0.25">
      <c r="A11" s="8"/>
      <c r="B11" s="18" t="s">
        <v>16</v>
      </c>
      <c r="C11" s="33">
        <f t="shared" si="1"/>
        <v>33743</v>
      </c>
      <c r="D11" s="33">
        <v>27708</v>
      </c>
      <c r="E11" s="30">
        <f t="shared" si="0"/>
        <v>21.780713151436416</v>
      </c>
      <c r="F11" s="34">
        <f t="shared" si="2"/>
        <v>2.6551249033137325</v>
      </c>
      <c r="G11" s="33">
        <v>24232</v>
      </c>
      <c r="H11" s="30">
        <v>27.907099498548437</v>
      </c>
      <c r="I11" s="33">
        <v>218</v>
      </c>
      <c r="J11" s="30">
        <v>48.299319727891167</v>
      </c>
      <c r="K11" s="33">
        <v>164</v>
      </c>
      <c r="L11" s="30">
        <v>-39.926739926739927</v>
      </c>
      <c r="M11" s="33">
        <v>187</v>
      </c>
      <c r="N11" s="30">
        <v>58.474576271186443</v>
      </c>
      <c r="O11" s="33">
        <v>8942</v>
      </c>
      <c r="P11" s="30">
        <v>8.7173252279635349</v>
      </c>
      <c r="R11" s="4"/>
    </row>
    <row r="12" spans="1:18" x14ac:dyDescent="0.25">
      <c r="A12" s="8"/>
      <c r="B12" s="18" t="s">
        <v>12</v>
      </c>
      <c r="C12" s="33">
        <f t="shared" si="1"/>
        <v>32742</v>
      </c>
      <c r="D12" s="33">
        <v>33449</v>
      </c>
      <c r="E12" s="30">
        <f t="shared" si="0"/>
        <v>-2.1136655804358861</v>
      </c>
      <c r="F12" s="34">
        <f t="shared" si="2"/>
        <v>2.5763595289185379</v>
      </c>
      <c r="G12" s="33">
        <v>27784</v>
      </c>
      <c r="H12" s="30">
        <v>-6.0684945400452994</v>
      </c>
      <c r="I12" s="33">
        <v>86</v>
      </c>
      <c r="J12" s="30">
        <v>3.6144578313253017</v>
      </c>
      <c r="K12" s="33">
        <v>112</v>
      </c>
      <c r="L12" s="30">
        <v>-2.6086956521739091</v>
      </c>
      <c r="M12" s="33">
        <v>127</v>
      </c>
      <c r="N12" s="30">
        <v>3.2520325203251987</v>
      </c>
      <c r="O12" s="33">
        <v>4633</v>
      </c>
      <c r="P12" s="30">
        <v>30.543815159199774</v>
      </c>
      <c r="R12" s="4"/>
    </row>
    <row r="13" spans="1:18" s="4" customFormat="1" x14ac:dyDescent="0.25">
      <c r="A13" s="8"/>
      <c r="B13" s="18" t="s">
        <v>18</v>
      </c>
      <c r="C13" s="33">
        <f t="shared" si="1"/>
        <v>36169</v>
      </c>
      <c r="D13" s="33">
        <v>31728</v>
      </c>
      <c r="E13" s="30">
        <f t="shared" si="0"/>
        <v>13.997100353000501</v>
      </c>
      <c r="F13" s="34">
        <f t="shared" si="2"/>
        <v>2.8460188076920958</v>
      </c>
      <c r="G13" s="33">
        <v>16555</v>
      </c>
      <c r="H13" s="30">
        <v>-4.7797078108823161</v>
      </c>
      <c r="I13" s="33">
        <v>229</v>
      </c>
      <c r="J13" s="30">
        <v>-41.730279898218825</v>
      </c>
      <c r="K13" s="33">
        <v>210</v>
      </c>
      <c r="L13" s="30">
        <v>3.4482758620689724</v>
      </c>
      <c r="M13" s="33">
        <v>8151</v>
      </c>
      <c r="N13" s="30">
        <v>51.280623608017819</v>
      </c>
      <c r="O13" s="33">
        <v>11024</v>
      </c>
      <c r="P13" s="30">
        <v>31.897583153864552</v>
      </c>
    </row>
    <row r="14" spans="1:18" x14ac:dyDescent="0.25">
      <c r="A14" s="8"/>
      <c r="B14" s="18" t="s">
        <v>19</v>
      </c>
      <c r="C14" s="33">
        <f t="shared" si="1"/>
        <v>10670</v>
      </c>
      <c r="D14" s="33">
        <v>9207</v>
      </c>
      <c r="E14" s="30">
        <f t="shared" si="0"/>
        <v>15.890083632019113</v>
      </c>
      <c r="F14" s="34">
        <f t="shared" si="2"/>
        <v>0.83958695783888582</v>
      </c>
      <c r="G14" s="33">
        <v>3655</v>
      </c>
      <c r="H14" s="30">
        <v>19.522563767168077</v>
      </c>
      <c r="I14" s="33">
        <v>1442</v>
      </c>
      <c r="J14" s="30">
        <v>7.2916666666666741</v>
      </c>
      <c r="K14" s="33">
        <v>21</v>
      </c>
      <c r="L14" s="30">
        <v>-12.5</v>
      </c>
      <c r="M14" s="33">
        <v>105</v>
      </c>
      <c r="N14" s="30">
        <v>1.9417475728155331</v>
      </c>
      <c r="O14" s="33">
        <v>5447</v>
      </c>
      <c r="P14" s="30">
        <v>16.438648995297143</v>
      </c>
      <c r="R14" s="4"/>
    </row>
    <row r="15" spans="1:18" x14ac:dyDescent="0.25">
      <c r="A15" s="8"/>
      <c r="B15" s="18" t="s">
        <v>15</v>
      </c>
      <c r="C15" s="33">
        <f t="shared" si="1"/>
        <v>31394</v>
      </c>
      <c r="D15" s="33">
        <v>33106</v>
      </c>
      <c r="E15" s="30">
        <f t="shared" si="0"/>
        <v>-5.1712680480879625</v>
      </c>
      <c r="F15" s="34">
        <f t="shared" si="2"/>
        <v>2.4702898738888455</v>
      </c>
      <c r="G15" s="33">
        <v>28767</v>
      </c>
      <c r="H15" s="30">
        <v>-6.5945840639002551</v>
      </c>
      <c r="I15" s="33">
        <v>133</v>
      </c>
      <c r="J15" s="30">
        <v>47.777777777777786</v>
      </c>
      <c r="K15" s="33">
        <v>16</v>
      </c>
      <c r="L15" s="30">
        <v>33.333333333333329</v>
      </c>
      <c r="M15" s="33">
        <v>84</v>
      </c>
      <c r="N15" s="30">
        <v>25.373134328358216</v>
      </c>
      <c r="O15" s="33">
        <v>2394</v>
      </c>
      <c r="P15" s="30">
        <v>11.921458625525938</v>
      </c>
      <c r="R15" s="4"/>
    </row>
    <row r="16" spans="1:18" x14ac:dyDescent="0.25">
      <c r="A16" s="8"/>
      <c r="B16" s="18" t="s">
        <v>17</v>
      </c>
      <c r="C16" s="33">
        <f t="shared" si="1"/>
        <v>61548</v>
      </c>
      <c r="D16" s="33">
        <v>56397</v>
      </c>
      <c r="E16" s="30">
        <f t="shared" si="0"/>
        <v>9.1334645459864916</v>
      </c>
      <c r="F16" s="34">
        <f t="shared" si="2"/>
        <v>4.8430082550204077</v>
      </c>
      <c r="G16" s="33">
        <v>59721</v>
      </c>
      <c r="H16" s="30">
        <v>9.4352415157956457</v>
      </c>
      <c r="I16" s="33">
        <v>102</v>
      </c>
      <c r="J16" s="30">
        <v>-30.612244897959183</v>
      </c>
      <c r="K16" s="33">
        <v>17</v>
      </c>
      <c r="L16" s="30">
        <v>112.5</v>
      </c>
      <c r="M16" s="33">
        <v>49</v>
      </c>
      <c r="N16" s="30">
        <v>4.2553191489361764</v>
      </c>
      <c r="O16" s="33">
        <v>1659</v>
      </c>
      <c r="P16" s="30">
        <v>2.2181146025878062</v>
      </c>
      <c r="R16" s="4"/>
    </row>
    <row r="17" spans="1:18" x14ac:dyDescent="0.25">
      <c r="A17" s="8"/>
      <c r="B17" s="18" t="s">
        <v>20</v>
      </c>
      <c r="C17" s="33">
        <f t="shared" si="1"/>
        <v>12329</v>
      </c>
      <c r="D17" s="33">
        <v>11076</v>
      </c>
      <c r="E17" s="30">
        <f t="shared" si="0"/>
        <v>11.312748284579266</v>
      </c>
      <c r="F17" s="34">
        <f t="shared" si="2"/>
        <v>0.9701281727456067</v>
      </c>
      <c r="G17" s="33">
        <v>10241</v>
      </c>
      <c r="H17" s="30">
        <v>12.749091709787507</v>
      </c>
      <c r="I17" s="33">
        <v>65</v>
      </c>
      <c r="J17" s="30">
        <v>80.555555555555557</v>
      </c>
      <c r="K17" s="33">
        <v>256</v>
      </c>
      <c r="L17" s="30">
        <v>1.5873015873015817</v>
      </c>
      <c r="M17" s="33">
        <v>1268</v>
      </c>
      <c r="N17" s="30">
        <v>13.926325247079973</v>
      </c>
      <c r="O17" s="33">
        <v>499</v>
      </c>
      <c r="P17" s="30">
        <v>-15.709459459459463</v>
      </c>
      <c r="R17" s="4"/>
    </row>
    <row r="18" spans="1:18" x14ac:dyDescent="0.25">
      <c r="A18" s="8"/>
      <c r="B18" s="18" t="s">
        <v>22</v>
      </c>
      <c r="C18" s="33">
        <f t="shared" si="1"/>
        <v>3786</v>
      </c>
      <c r="D18" s="33">
        <v>3687</v>
      </c>
      <c r="E18" s="30">
        <f t="shared" si="0"/>
        <v>2.6851098454027555</v>
      </c>
      <c r="F18" s="34">
        <f t="shared" si="2"/>
        <v>0.29790779966054565</v>
      </c>
      <c r="G18" s="33">
        <v>609</v>
      </c>
      <c r="H18" s="30">
        <v>-15.181058495821731</v>
      </c>
      <c r="I18" s="33">
        <v>410</v>
      </c>
      <c r="J18" s="30">
        <v>24.620060790273545</v>
      </c>
      <c r="K18" s="33">
        <v>5</v>
      </c>
      <c r="L18" s="30">
        <v>400</v>
      </c>
      <c r="M18" s="33">
        <v>447</v>
      </c>
      <c r="N18" s="30">
        <v>30.701754385964918</v>
      </c>
      <c r="O18" s="33">
        <v>2315</v>
      </c>
      <c r="P18" s="30">
        <v>0.78363082281236451</v>
      </c>
      <c r="R18" s="4"/>
    </row>
    <row r="19" spans="1:18" x14ac:dyDescent="0.25">
      <c r="A19" s="8"/>
      <c r="B19" s="18" t="s">
        <v>21</v>
      </c>
      <c r="C19" s="33">
        <f t="shared" si="1"/>
        <v>6582</v>
      </c>
      <c r="D19" s="33">
        <v>5816</v>
      </c>
      <c r="E19" s="30">
        <f t="shared" si="0"/>
        <v>13.170563961485549</v>
      </c>
      <c r="F19" s="34">
        <f t="shared" si="2"/>
        <v>0.51791577849067916</v>
      </c>
      <c r="G19" s="33">
        <v>1620</v>
      </c>
      <c r="H19" s="30">
        <v>84.090909090909079</v>
      </c>
      <c r="I19" s="33">
        <v>23</v>
      </c>
      <c r="J19" s="30">
        <v>9.5238095238095344</v>
      </c>
      <c r="K19" s="33">
        <v>23</v>
      </c>
      <c r="L19" s="30">
        <v>-11.538461538461542</v>
      </c>
      <c r="M19" s="33">
        <v>619</v>
      </c>
      <c r="N19" s="30">
        <v>51.7156862745098</v>
      </c>
      <c r="O19" s="33">
        <v>4297</v>
      </c>
      <c r="P19" s="30">
        <v>-4.1062262887748275</v>
      </c>
      <c r="R19" s="4"/>
    </row>
    <row r="20" spans="1:18" x14ac:dyDescent="0.25">
      <c r="A20" s="8"/>
      <c r="B20" s="18" t="s">
        <v>24</v>
      </c>
      <c r="C20" s="33">
        <f t="shared" si="1"/>
        <v>2480</v>
      </c>
      <c r="D20" s="33">
        <v>2305</v>
      </c>
      <c r="E20" s="30">
        <f t="shared" si="0"/>
        <v>7.5921908893709311</v>
      </c>
      <c r="F20" s="34">
        <f t="shared" si="2"/>
        <v>0.19514298551456766</v>
      </c>
      <c r="G20" s="33">
        <v>2237</v>
      </c>
      <c r="H20" s="30">
        <v>11.182902584493037</v>
      </c>
      <c r="I20" s="33">
        <v>48</v>
      </c>
      <c r="J20" s="30">
        <v>118.18181818181816</v>
      </c>
      <c r="K20" s="33">
        <v>22</v>
      </c>
      <c r="L20" s="30">
        <v>144.44444444444446</v>
      </c>
      <c r="M20" s="33">
        <v>59</v>
      </c>
      <c r="N20" s="30">
        <v>78.787878787878782</v>
      </c>
      <c r="O20" s="33">
        <v>114</v>
      </c>
      <c r="P20" s="30">
        <v>-50.21834061135371</v>
      </c>
      <c r="R20" s="4"/>
    </row>
    <row r="21" spans="1:18" x14ac:dyDescent="0.25">
      <c r="A21" s="8"/>
      <c r="B21" s="18" t="s">
        <v>23</v>
      </c>
      <c r="C21" s="33">
        <f t="shared" si="1"/>
        <v>3209</v>
      </c>
      <c r="D21" s="33">
        <v>3253</v>
      </c>
      <c r="E21" s="30">
        <f t="shared" si="0"/>
        <v>-1.3525976022133457</v>
      </c>
      <c r="F21" s="34">
        <f t="shared" si="2"/>
        <v>0.25250558085332564</v>
      </c>
      <c r="G21" s="33">
        <v>2099</v>
      </c>
      <c r="H21" s="30">
        <v>-4.5475216007275998</v>
      </c>
      <c r="I21" s="33">
        <v>17</v>
      </c>
      <c r="J21" s="30">
        <v>30.76923076923077</v>
      </c>
      <c r="K21" s="33">
        <v>11</v>
      </c>
      <c r="L21" s="30">
        <v>1000</v>
      </c>
      <c r="M21" s="33">
        <v>104</v>
      </c>
      <c r="N21" s="30">
        <v>4.0000000000000036</v>
      </c>
      <c r="O21" s="33">
        <v>978</v>
      </c>
      <c r="P21" s="30">
        <v>4.042553191489362</v>
      </c>
      <c r="R21" s="4"/>
    </row>
    <row r="22" spans="1:18" x14ac:dyDescent="0.25">
      <c r="A22" s="8"/>
      <c r="B22" s="18" t="s">
        <v>123</v>
      </c>
      <c r="C22" s="33">
        <f t="shared" si="1"/>
        <v>2567</v>
      </c>
      <c r="D22" s="33">
        <v>2312</v>
      </c>
      <c r="E22" s="30">
        <f t="shared" si="0"/>
        <v>11.029411764705888</v>
      </c>
      <c r="F22" s="34">
        <f t="shared" si="2"/>
        <v>0.20198872734511902</v>
      </c>
      <c r="G22" s="33">
        <v>1348</v>
      </c>
      <c r="H22" s="30">
        <v>16.912402428447535</v>
      </c>
      <c r="I22" s="33">
        <v>10</v>
      </c>
      <c r="J22" s="30">
        <v>-16.666666666666664</v>
      </c>
      <c r="K22" s="33">
        <v>14</v>
      </c>
      <c r="L22" s="30">
        <v>55.555555555555557</v>
      </c>
      <c r="M22" s="33">
        <v>45</v>
      </c>
      <c r="N22" s="30">
        <v>-2.1739130434782594</v>
      </c>
      <c r="O22" s="33">
        <v>1150</v>
      </c>
      <c r="P22" s="30">
        <v>5.3113553113553147</v>
      </c>
      <c r="R22" s="4"/>
    </row>
    <row r="23" spans="1:18" x14ac:dyDescent="0.25">
      <c r="A23" s="8"/>
      <c r="B23" s="18" t="s">
        <v>109</v>
      </c>
      <c r="C23" s="33">
        <f t="shared" si="1"/>
        <v>3843</v>
      </c>
      <c r="D23" s="33">
        <v>4055</v>
      </c>
      <c r="E23" s="30">
        <f t="shared" si="0"/>
        <v>-5.2281134401972906</v>
      </c>
      <c r="F23" s="34">
        <f t="shared" si="2"/>
        <v>0.30239294085987239</v>
      </c>
      <c r="G23" s="33">
        <v>2005</v>
      </c>
      <c r="H23" s="30">
        <v>0.40060090135203286</v>
      </c>
      <c r="I23" s="33">
        <v>5</v>
      </c>
      <c r="J23" s="30">
        <v>66.666666666666671</v>
      </c>
      <c r="K23" s="33">
        <v>88</v>
      </c>
      <c r="L23" s="30">
        <v>22.222222222222232</v>
      </c>
      <c r="M23" s="33">
        <v>22</v>
      </c>
      <c r="N23" s="30">
        <v>-4.3478260869565188</v>
      </c>
      <c r="O23" s="33">
        <v>1723</v>
      </c>
      <c r="P23" s="30">
        <v>-12.091836734693873</v>
      </c>
      <c r="R23" s="4"/>
    </row>
    <row r="24" spans="1:18" x14ac:dyDescent="0.25">
      <c r="A24" s="8"/>
      <c r="B24" s="18" t="s">
        <v>25</v>
      </c>
      <c r="C24" s="33">
        <f t="shared" si="1"/>
        <v>1822</v>
      </c>
      <c r="D24" s="33">
        <v>2204</v>
      </c>
      <c r="E24" s="30">
        <f t="shared" si="0"/>
        <v>-17.332123411978216</v>
      </c>
      <c r="F24" s="34">
        <f t="shared" si="2"/>
        <v>0.14336714500304124</v>
      </c>
      <c r="G24" s="33">
        <v>305</v>
      </c>
      <c r="H24" s="30">
        <v>82.634730538922156</v>
      </c>
      <c r="I24" s="33">
        <v>24</v>
      </c>
      <c r="J24" s="30">
        <v>4.3478260869565188</v>
      </c>
      <c r="K24" s="33">
        <v>5</v>
      </c>
      <c r="L24" s="30">
        <v>150</v>
      </c>
      <c r="M24" s="33">
        <v>51</v>
      </c>
      <c r="N24" s="30">
        <v>363.63636363636368</v>
      </c>
      <c r="O24" s="33">
        <v>1437</v>
      </c>
      <c r="P24" s="30">
        <v>-28.185907046476764</v>
      </c>
      <c r="R24" s="4"/>
    </row>
    <row r="25" spans="1:18" x14ac:dyDescent="0.25">
      <c r="A25" s="8"/>
      <c r="B25" s="18" t="s">
        <v>28</v>
      </c>
      <c r="C25" s="33">
        <f t="shared" si="1"/>
        <v>1698</v>
      </c>
      <c r="D25" s="33">
        <v>1755</v>
      </c>
      <c r="E25" s="30">
        <f t="shared" si="0"/>
        <v>-3.2478632478632474</v>
      </c>
      <c r="F25" s="34">
        <f t="shared" si="2"/>
        <v>0.13360999572731286</v>
      </c>
      <c r="G25" s="33">
        <v>239</v>
      </c>
      <c r="H25" s="30">
        <v>-5.1587301587301626</v>
      </c>
      <c r="I25" s="33">
        <v>80</v>
      </c>
      <c r="J25" s="30">
        <v>29.032258064516125</v>
      </c>
      <c r="K25" s="33">
        <v>39</v>
      </c>
      <c r="L25" s="30">
        <v>-4.8780487804878092</v>
      </c>
      <c r="M25" s="33">
        <v>90</v>
      </c>
      <c r="N25" s="30">
        <v>50</v>
      </c>
      <c r="O25" s="33">
        <v>1250</v>
      </c>
      <c r="P25" s="30">
        <v>-6.7164179104477579</v>
      </c>
      <c r="R25" s="4"/>
    </row>
    <row r="26" spans="1:18" x14ac:dyDescent="0.25">
      <c r="A26" s="8"/>
      <c r="B26" s="18" t="s">
        <v>27</v>
      </c>
      <c r="C26" s="33">
        <f t="shared" si="1"/>
        <v>997</v>
      </c>
      <c r="D26" s="33">
        <v>1168</v>
      </c>
      <c r="E26" s="30">
        <f t="shared" si="0"/>
        <v>-14.640410958904104</v>
      </c>
      <c r="F26" s="34">
        <f t="shared" si="2"/>
        <v>7.8450627644364501E-2</v>
      </c>
      <c r="G26" s="33">
        <v>277</v>
      </c>
      <c r="H26" s="30">
        <v>8.203125</v>
      </c>
      <c r="I26" s="33">
        <v>171</v>
      </c>
      <c r="J26" s="30">
        <v>21.276595744680861</v>
      </c>
      <c r="K26" s="33">
        <v>12</v>
      </c>
      <c r="L26" s="30">
        <v>-58.62068965517242</v>
      </c>
      <c r="M26" s="33">
        <v>78</v>
      </c>
      <c r="N26" s="30">
        <v>27.868852459016402</v>
      </c>
      <c r="O26" s="33">
        <v>459</v>
      </c>
      <c r="P26" s="30">
        <v>-32.599118942731273</v>
      </c>
      <c r="R26" s="4"/>
    </row>
    <row r="27" spans="1:18" x14ac:dyDescent="0.25">
      <c r="A27" s="8"/>
      <c r="B27" s="18" t="s">
        <v>26</v>
      </c>
      <c r="C27" s="33">
        <f t="shared" si="1"/>
        <v>570</v>
      </c>
      <c r="D27" s="33">
        <v>318</v>
      </c>
      <c r="E27" s="30">
        <f t="shared" si="0"/>
        <v>79.245283018867923</v>
      </c>
      <c r="F27" s="34">
        <f t="shared" si="2"/>
        <v>4.4851411993267566E-2</v>
      </c>
      <c r="G27" s="33">
        <v>516</v>
      </c>
      <c r="H27" s="30">
        <v>91.821561338289953</v>
      </c>
      <c r="I27" s="33">
        <v>5</v>
      </c>
      <c r="J27" s="30">
        <v>-50</v>
      </c>
      <c r="K27" s="33">
        <v>24</v>
      </c>
      <c r="L27" s="30">
        <v>242.85714285714283</v>
      </c>
      <c r="M27" s="33">
        <v>8</v>
      </c>
      <c r="N27" s="30">
        <v>100</v>
      </c>
      <c r="O27" s="33">
        <v>17</v>
      </c>
      <c r="P27" s="30">
        <v>-39.285714285714292</v>
      </c>
      <c r="R27" s="4"/>
    </row>
    <row r="28" spans="1:18" x14ac:dyDescent="0.25">
      <c r="A28" s="8"/>
      <c r="B28" s="18" t="s">
        <v>29</v>
      </c>
      <c r="C28" s="33">
        <f t="shared" si="1"/>
        <v>191</v>
      </c>
      <c r="D28" s="33">
        <v>229</v>
      </c>
      <c r="E28" s="30">
        <f t="shared" si="0"/>
        <v>-16.5938864628821</v>
      </c>
      <c r="F28" s="34">
        <f t="shared" si="2"/>
        <v>1.502915735213001E-2</v>
      </c>
      <c r="G28" s="33">
        <v>112</v>
      </c>
      <c r="H28" s="30">
        <v>12.000000000000011</v>
      </c>
      <c r="I28" s="33">
        <v>31</v>
      </c>
      <c r="J28" s="30">
        <v>-58.108108108108112</v>
      </c>
      <c r="K28" s="33">
        <v>4</v>
      </c>
      <c r="L28" s="30">
        <v>33.333333333333329</v>
      </c>
      <c r="M28" s="33">
        <v>16</v>
      </c>
      <c r="N28" s="30">
        <v>-27.27272727272727</v>
      </c>
      <c r="O28" s="33">
        <v>28</v>
      </c>
      <c r="P28" s="30">
        <v>-6.6666666666666652</v>
      </c>
      <c r="R28" s="4"/>
    </row>
    <row r="29" spans="1:18" x14ac:dyDescent="0.25">
      <c r="A29" s="8"/>
      <c r="B29" s="18" t="s">
        <v>30</v>
      </c>
      <c r="C29" s="33">
        <f t="shared" si="1"/>
        <v>8567</v>
      </c>
      <c r="D29" s="33">
        <v>8253</v>
      </c>
      <c r="E29" s="30">
        <f t="shared" si="0"/>
        <v>3.8046770871198454</v>
      </c>
      <c r="F29" s="34">
        <f t="shared" si="2"/>
        <v>0.6741088535900408</v>
      </c>
      <c r="G29" s="33">
        <v>2689</v>
      </c>
      <c r="H29" s="30">
        <v>-10.306871247498329</v>
      </c>
      <c r="I29" s="33">
        <v>575</v>
      </c>
      <c r="J29" s="30">
        <v>16.869918699186993</v>
      </c>
      <c r="K29" s="33">
        <v>222</v>
      </c>
      <c r="L29" s="30">
        <v>63.235294117647058</v>
      </c>
      <c r="M29" s="33">
        <v>283</v>
      </c>
      <c r="N29" s="30">
        <v>0</v>
      </c>
      <c r="O29" s="33">
        <v>4798</v>
      </c>
      <c r="P29" s="30">
        <v>10.451197053407002</v>
      </c>
      <c r="R29" s="4"/>
    </row>
    <row r="30" spans="1:18" x14ac:dyDescent="0.25">
      <c r="A30" s="9"/>
      <c r="B30" s="18" t="s">
        <v>31</v>
      </c>
      <c r="C30" s="33">
        <f>SUM(C5:C29)</f>
        <v>1044782</v>
      </c>
      <c r="D30" s="33">
        <f>SUM(D5:D29)</f>
        <v>850972</v>
      </c>
      <c r="E30" s="30">
        <f t="shared" si="0"/>
        <v>22.775132436789924</v>
      </c>
      <c r="F30" s="34">
        <f t="shared" si="2"/>
        <v>82.210434956403645</v>
      </c>
      <c r="G30" s="33">
        <f>SUM(G5:G29)</f>
        <v>896502</v>
      </c>
      <c r="H30" s="30">
        <v>23.015091098200546</v>
      </c>
      <c r="I30" s="33">
        <f>SUM(I5:I29)</f>
        <v>8492</v>
      </c>
      <c r="J30" s="30">
        <v>15.836857181830588</v>
      </c>
      <c r="K30" s="33">
        <f>SUM(K5:K29)</f>
        <v>1803</v>
      </c>
      <c r="L30" s="30">
        <v>2.4431818181818166</v>
      </c>
      <c r="M30" s="33">
        <f>SUM(M5:M29)</f>
        <v>25977</v>
      </c>
      <c r="N30" s="30">
        <v>35.381488430268917</v>
      </c>
      <c r="O30" s="33">
        <f>SUM(O5:O29)</f>
        <v>112008</v>
      </c>
      <c r="P30" s="30">
        <v>19.260213588304808</v>
      </c>
      <c r="R30" s="4"/>
    </row>
    <row r="31" spans="1:18" x14ac:dyDescent="0.25">
      <c r="A31" s="10" t="s">
        <v>32</v>
      </c>
      <c r="B31" s="18" t="s">
        <v>33</v>
      </c>
      <c r="C31" s="33">
        <f t="shared" ref="C31:C35" si="3">SUM(G31,I31,K31,M31,O31)</f>
        <v>95889</v>
      </c>
      <c r="D31" s="33">
        <v>78291</v>
      </c>
      <c r="E31" s="30">
        <f t="shared" si="0"/>
        <v>22.477679426754026</v>
      </c>
      <c r="F31" s="34">
        <f t="shared" si="2"/>
        <v>7.5451877975832167</v>
      </c>
      <c r="G31" s="33">
        <v>72370</v>
      </c>
      <c r="H31" s="30">
        <v>24.193437671608997</v>
      </c>
      <c r="I31" s="33">
        <v>219</v>
      </c>
      <c r="J31" s="30">
        <v>-8.7500000000000018</v>
      </c>
      <c r="K31" s="33">
        <v>3837</v>
      </c>
      <c r="L31" s="30">
        <v>18.097876269621427</v>
      </c>
      <c r="M31" s="33">
        <v>679</v>
      </c>
      <c r="N31" s="30">
        <v>68.905472636815929</v>
      </c>
      <c r="O31" s="33">
        <v>18784</v>
      </c>
      <c r="P31" s="30">
        <v>16.468253968253975</v>
      </c>
      <c r="R31" s="4"/>
    </row>
    <row r="32" spans="1:18" x14ac:dyDescent="0.25">
      <c r="A32" s="8"/>
      <c r="B32" s="18" t="s">
        <v>34</v>
      </c>
      <c r="C32" s="33">
        <f t="shared" si="3"/>
        <v>16675</v>
      </c>
      <c r="D32" s="33">
        <v>14554</v>
      </c>
      <c r="E32" s="30">
        <f t="shared" si="0"/>
        <v>14.573313178507629</v>
      </c>
      <c r="F32" s="34">
        <f t="shared" si="2"/>
        <v>1.312100517522345</v>
      </c>
      <c r="G32" s="33">
        <v>12493</v>
      </c>
      <c r="H32" s="30">
        <v>16.052020436600102</v>
      </c>
      <c r="I32" s="33">
        <v>36</v>
      </c>
      <c r="J32" s="30">
        <v>43.999999999999993</v>
      </c>
      <c r="K32" s="33">
        <v>33</v>
      </c>
      <c r="L32" s="30">
        <v>10.000000000000009</v>
      </c>
      <c r="M32" s="33">
        <v>74</v>
      </c>
      <c r="N32" s="30">
        <v>48</v>
      </c>
      <c r="O32" s="33">
        <v>4039</v>
      </c>
      <c r="P32" s="30">
        <v>9.6362649294245308</v>
      </c>
      <c r="R32" s="4"/>
    </row>
    <row r="33" spans="1:18" x14ac:dyDescent="0.25">
      <c r="A33" s="8"/>
      <c r="B33" s="18" t="s">
        <v>35</v>
      </c>
      <c r="C33" s="33">
        <f t="shared" si="3"/>
        <v>2595</v>
      </c>
      <c r="D33" s="33">
        <v>1681</v>
      </c>
      <c r="E33" s="30">
        <f t="shared" si="0"/>
        <v>54.372397382510407</v>
      </c>
      <c r="F33" s="34">
        <f t="shared" si="2"/>
        <v>0.20419195460092865</v>
      </c>
      <c r="G33" s="33">
        <v>2207</v>
      </c>
      <c r="H33" s="30">
        <v>74.053627760252368</v>
      </c>
      <c r="I33" s="33">
        <v>47</v>
      </c>
      <c r="J33" s="30">
        <v>-2.083333333333337</v>
      </c>
      <c r="K33" s="33">
        <v>6</v>
      </c>
      <c r="L33" s="30">
        <v>50</v>
      </c>
      <c r="M33" s="33">
        <v>28</v>
      </c>
      <c r="N33" s="30">
        <v>16.666666666666675</v>
      </c>
      <c r="O33" s="33">
        <v>307</v>
      </c>
      <c r="P33" s="30">
        <v>-8.902077151335309</v>
      </c>
      <c r="R33" s="4"/>
    </row>
    <row r="34" spans="1:18" x14ac:dyDescent="0.25">
      <c r="A34" s="8"/>
      <c r="B34" s="18" t="s">
        <v>36</v>
      </c>
      <c r="C34" s="33">
        <f t="shared" si="3"/>
        <v>5487</v>
      </c>
      <c r="D34" s="33">
        <v>1520</v>
      </c>
      <c r="E34" s="30">
        <f t="shared" si="0"/>
        <v>260.98684210526312</v>
      </c>
      <c r="F34" s="34">
        <f t="shared" si="2"/>
        <v>0.43175385545098099</v>
      </c>
      <c r="G34" s="33">
        <v>4705</v>
      </c>
      <c r="H34" s="30">
        <v>263.88244392884764</v>
      </c>
      <c r="I34" s="33">
        <v>6</v>
      </c>
      <c r="J34" s="30">
        <v>100</v>
      </c>
      <c r="K34" s="33">
        <v>10</v>
      </c>
      <c r="L34" s="30">
        <v>66.666666666666671</v>
      </c>
      <c r="M34" s="33">
        <v>69</v>
      </c>
      <c r="N34" s="30">
        <v>23.214285714285722</v>
      </c>
      <c r="O34" s="33">
        <v>697</v>
      </c>
      <c r="P34" s="30">
        <v>330.24691358024694</v>
      </c>
      <c r="R34" s="4"/>
    </row>
    <row r="35" spans="1:18" x14ac:dyDescent="0.25">
      <c r="A35" s="8"/>
      <c r="B35" s="18" t="s">
        <v>37</v>
      </c>
      <c r="C35" s="33">
        <f t="shared" si="3"/>
        <v>2787</v>
      </c>
      <c r="D35" s="33">
        <v>1943</v>
      </c>
      <c r="E35" s="30">
        <f t="shared" si="0"/>
        <v>43.437982501286676</v>
      </c>
      <c r="F35" s="34">
        <f t="shared" si="2"/>
        <v>0.21929979864076615</v>
      </c>
      <c r="G35" s="33">
        <v>2235</v>
      </c>
      <c r="H35" s="30">
        <v>41.634980988593149</v>
      </c>
      <c r="I35" s="33">
        <v>15</v>
      </c>
      <c r="J35" s="30">
        <v>7.1428571428571397</v>
      </c>
      <c r="K35" s="33">
        <v>17</v>
      </c>
      <c r="L35" s="30">
        <v>54.54545454545454</v>
      </c>
      <c r="M35" s="33">
        <v>47</v>
      </c>
      <c r="N35" s="30">
        <v>11.904761904761907</v>
      </c>
      <c r="O35" s="33">
        <v>473</v>
      </c>
      <c r="P35" s="30">
        <v>58.724832214765101</v>
      </c>
      <c r="R35" s="4"/>
    </row>
    <row r="36" spans="1:18" x14ac:dyDescent="0.25">
      <c r="A36" s="9"/>
      <c r="B36" s="18" t="s">
        <v>38</v>
      </c>
      <c r="C36" s="33">
        <f>SUM(C31:C35)</f>
        <v>123433</v>
      </c>
      <c r="D36" s="33">
        <f>SUM(D31:D35)</f>
        <v>97989</v>
      </c>
      <c r="E36" s="30">
        <f t="shared" ref="E36:E67" si="4">IFERROR((C36/D36-1)*100,"-")</f>
        <v>25.966179877333161</v>
      </c>
      <c r="F36" s="34">
        <f t="shared" si="2"/>
        <v>9.7125339237982367</v>
      </c>
      <c r="G36" s="33">
        <f>SUM(G31:G35)</f>
        <v>94010</v>
      </c>
      <c r="H36" s="30">
        <v>28.471083415327424</v>
      </c>
      <c r="I36" s="33">
        <f>SUM(I31:I35)</f>
        <v>323</v>
      </c>
      <c r="J36" s="30">
        <v>-2.1212121212121238</v>
      </c>
      <c r="K36" s="33">
        <f>SUM(K31:K35)</f>
        <v>3903</v>
      </c>
      <c r="L36" s="30">
        <v>18.272727272727263</v>
      </c>
      <c r="M36" s="33">
        <f>SUM(M31:M35)</f>
        <v>897</v>
      </c>
      <c r="N36" s="30">
        <v>56.271777003484317</v>
      </c>
      <c r="O36" s="33">
        <f>SUM(O31:O35)</f>
        <v>24300</v>
      </c>
      <c r="P36" s="30">
        <v>17.909651123295657</v>
      </c>
      <c r="R36" s="4"/>
    </row>
    <row r="37" spans="1:18" x14ac:dyDescent="0.25">
      <c r="A37" s="10" t="s">
        <v>39</v>
      </c>
      <c r="B37" s="18" t="s">
        <v>40</v>
      </c>
      <c r="C37" s="33">
        <f t="shared" ref="C37:C59" si="5">SUM(G37,I37,K37,M37,O37)</f>
        <v>12487</v>
      </c>
      <c r="D37" s="33">
        <v>11725</v>
      </c>
      <c r="E37" s="30">
        <f t="shared" si="4"/>
        <v>6.4989339019189796</v>
      </c>
      <c r="F37" s="34">
        <f t="shared" si="2"/>
        <v>0.98256066940338971</v>
      </c>
      <c r="G37" s="33">
        <v>6723</v>
      </c>
      <c r="H37" s="30">
        <v>17.227550130775949</v>
      </c>
      <c r="I37" s="33">
        <v>82</v>
      </c>
      <c r="J37" s="30">
        <v>7.8947368421052655</v>
      </c>
      <c r="K37" s="33">
        <v>14</v>
      </c>
      <c r="L37" s="30">
        <v>-22.222222222222221</v>
      </c>
      <c r="M37" s="33">
        <v>192</v>
      </c>
      <c r="N37" s="30">
        <v>13.609467455621305</v>
      </c>
      <c r="O37" s="33">
        <v>5476</v>
      </c>
      <c r="P37" s="30">
        <v>-4.3827483848437261</v>
      </c>
      <c r="R37" s="4"/>
    </row>
    <row r="38" spans="1:18" x14ac:dyDescent="0.25">
      <c r="A38" s="8"/>
      <c r="B38" s="18" t="s">
        <v>41</v>
      </c>
      <c r="C38" s="33">
        <f t="shared" si="5"/>
        <v>8218</v>
      </c>
      <c r="D38" s="33">
        <v>6933</v>
      </c>
      <c r="E38" s="30">
        <f t="shared" si="4"/>
        <v>18.534544930044717</v>
      </c>
      <c r="F38" s="34">
        <f t="shared" si="2"/>
        <v>0.64664719958012784</v>
      </c>
      <c r="G38" s="33">
        <v>7068</v>
      </c>
      <c r="H38" s="30">
        <v>21.131105398457571</v>
      </c>
      <c r="I38" s="33">
        <v>57</v>
      </c>
      <c r="J38" s="30">
        <v>-33.720930232558146</v>
      </c>
      <c r="K38" s="33">
        <v>24</v>
      </c>
      <c r="L38" s="30">
        <v>84.615384615384627</v>
      </c>
      <c r="M38" s="33">
        <v>60</v>
      </c>
      <c r="N38" s="30">
        <v>36.363636363636353</v>
      </c>
      <c r="O38" s="33">
        <v>1009</v>
      </c>
      <c r="P38" s="30">
        <v>5.6544502617801085</v>
      </c>
      <c r="R38" s="4"/>
    </row>
    <row r="39" spans="1:18" x14ac:dyDescent="0.25">
      <c r="A39" s="8"/>
      <c r="B39" s="18" t="s">
        <v>42</v>
      </c>
      <c r="C39" s="33">
        <f t="shared" si="5"/>
        <v>8172</v>
      </c>
      <c r="D39" s="33">
        <v>7060</v>
      </c>
      <c r="E39" s="30">
        <f t="shared" si="4"/>
        <v>15.750708215297449</v>
      </c>
      <c r="F39" s="34">
        <f t="shared" si="2"/>
        <v>0.64302761194558344</v>
      </c>
      <c r="G39" s="33">
        <v>6555</v>
      </c>
      <c r="H39" s="30">
        <v>18.836113125453235</v>
      </c>
      <c r="I39" s="33">
        <v>113</v>
      </c>
      <c r="J39" s="30">
        <v>-4.2372881355932197</v>
      </c>
      <c r="K39" s="33">
        <v>11</v>
      </c>
      <c r="L39" s="30">
        <v>-21.428571428571431</v>
      </c>
      <c r="M39" s="33">
        <v>416</v>
      </c>
      <c r="N39" s="30">
        <v>64.426877470355734</v>
      </c>
      <c r="O39" s="33">
        <v>1077</v>
      </c>
      <c r="P39" s="30">
        <v>-7.075064710957724</v>
      </c>
      <c r="R39" s="4"/>
    </row>
    <row r="40" spans="1:18" x14ac:dyDescent="0.25">
      <c r="A40" s="8"/>
      <c r="B40" s="18" t="s">
        <v>43</v>
      </c>
      <c r="C40" s="33">
        <f t="shared" si="5"/>
        <v>9058</v>
      </c>
      <c r="D40" s="33">
        <v>7535</v>
      </c>
      <c r="E40" s="30">
        <f t="shared" si="4"/>
        <v>20.212342402123419</v>
      </c>
      <c r="F40" s="34">
        <f t="shared" si="2"/>
        <v>0.71274401725441683</v>
      </c>
      <c r="G40" s="33">
        <v>7248</v>
      </c>
      <c r="H40" s="30">
        <v>24.68604851195597</v>
      </c>
      <c r="I40" s="33">
        <v>111</v>
      </c>
      <c r="J40" s="30">
        <v>-9.0163934426229488</v>
      </c>
      <c r="K40" s="33">
        <v>31</v>
      </c>
      <c r="L40" s="30">
        <v>3.3333333333333437</v>
      </c>
      <c r="M40" s="33">
        <v>522</v>
      </c>
      <c r="N40" s="30">
        <v>20.276497695852534</v>
      </c>
      <c r="O40" s="33">
        <v>1146</v>
      </c>
      <c r="P40" s="30">
        <v>0.88028169014084945</v>
      </c>
      <c r="R40" s="4"/>
    </row>
    <row r="41" spans="1:18" x14ac:dyDescent="0.25">
      <c r="A41" s="8"/>
      <c r="B41" s="18" t="s">
        <v>44</v>
      </c>
      <c r="C41" s="33">
        <f t="shared" si="5"/>
        <v>3797</v>
      </c>
      <c r="D41" s="33">
        <v>2800</v>
      </c>
      <c r="E41" s="30">
        <f t="shared" si="4"/>
        <v>35.607142857142861</v>
      </c>
      <c r="F41" s="34">
        <f t="shared" si="2"/>
        <v>0.298773353225328</v>
      </c>
      <c r="G41" s="33">
        <v>3203</v>
      </c>
      <c r="H41" s="30">
        <v>34.693019343986542</v>
      </c>
      <c r="I41" s="33">
        <v>23</v>
      </c>
      <c r="J41" s="30">
        <v>-28.125</v>
      </c>
      <c r="K41" s="33">
        <v>8</v>
      </c>
      <c r="L41" s="30">
        <v>14.285714285714279</v>
      </c>
      <c r="M41" s="33">
        <v>126</v>
      </c>
      <c r="N41" s="30">
        <v>152</v>
      </c>
      <c r="O41" s="33">
        <v>437</v>
      </c>
      <c r="P41" s="30">
        <v>31.231231231231238</v>
      </c>
      <c r="R41" s="4"/>
    </row>
    <row r="42" spans="1:18" x14ac:dyDescent="0.25">
      <c r="A42" s="8"/>
      <c r="B42" s="18" t="s">
        <v>45</v>
      </c>
      <c r="C42" s="33">
        <f t="shared" si="5"/>
        <v>3240</v>
      </c>
      <c r="D42" s="33">
        <v>2572</v>
      </c>
      <c r="E42" s="30">
        <f t="shared" si="4"/>
        <v>25.972006220839816</v>
      </c>
      <c r="F42" s="34">
        <f t="shared" si="2"/>
        <v>0.25494486817225775</v>
      </c>
      <c r="G42" s="33">
        <v>2062</v>
      </c>
      <c r="H42" s="30">
        <v>18.301778542742397</v>
      </c>
      <c r="I42" s="33">
        <v>16</v>
      </c>
      <c r="J42" s="30">
        <v>14.285714285714279</v>
      </c>
      <c r="K42" s="33">
        <v>10</v>
      </c>
      <c r="L42" s="30">
        <v>150</v>
      </c>
      <c r="M42" s="33">
        <v>115</v>
      </c>
      <c r="N42" s="30">
        <v>26.373626373626369</v>
      </c>
      <c r="O42" s="33">
        <v>1037</v>
      </c>
      <c r="P42" s="30">
        <v>44.027777777777779</v>
      </c>
      <c r="R42" s="4"/>
    </row>
    <row r="43" spans="1:18" x14ac:dyDescent="0.25">
      <c r="A43" s="8"/>
      <c r="B43" s="18" t="s">
        <v>46</v>
      </c>
      <c r="C43" s="33">
        <f t="shared" si="5"/>
        <v>1609</v>
      </c>
      <c r="D43" s="33">
        <v>1292</v>
      </c>
      <c r="E43" s="30">
        <f t="shared" si="4"/>
        <v>24.535603715170275</v>
      </c>
      <c r="F43" s="34">
        <f t="shared" si="2"/>
        <v>0.1266068805213465</v>
      </c>
      <c r="G43" s="33">
        <v>500</v>
      </c>
      <c r="H43" s="30">
        <v>59.744408945686914</v>
      </c>
      <c r="I43" s="33">
        <v>15</v>
      </c>
      <c r="J43" s="30">
        <v>-37.5</v>
      </c>
      <c r="K43" s="33">
        <v>6</v>
      </c>
      <c r="L43" s="30">
        <v>100</v>
      </c>
      <c r="M43" s="33">
        <v>13</v>
      </c>
      <c r="N43" s="30">
        <v>8.333333333333325</v>
      </c>
      <c r="O43" s="33">
        <v>1075</v>
      </c>
      <c r="P43" s="30">
        <v>14.361702127659569</v>
      </c>
      <c r="R43" s="4"/>
    </row>
    <row r="44" spans="1:18" x14ac:dyDescent="0.25">
      <c r="A44" s="8"/>
      <c r="B44" s="18" t="s">
        <v>48</v>
      </c>
      <c r="C44" s="33">
        <f t="shared" si="5"/>
        <v>2448</v>
      </c>
      <c r="D44" s="33">
        <v>1837</v>
      </c>
      <c r="E44" s="30">
        <f t="shared" si="4"/>
        <v>33.260751224823082</v>
      </c>
      <c r="F44" s="34">
        <f t="shared" si="2"/>
        <v>0.19262501150792807</v>
      </c>
      <c r="G44" s="33">
        <v>2041</v>
      </c>
      <c r="H44" s="30">
        <v>30.498721227621473</v>
      </c>
      <c r="I44" s="33">
        <v>10</v>
      </c>
      <c r="J44" s="30">
        <v>-28.571428571428569</v>
      </c>
      <c r="K44" s="33">
        <v>12</v>
      </c>
      <c r="L44" s="30">
        <v>140</v>
      </c>
      <c r="M44" s="33">
        <v>196</v>
      </c>
      <c r="N44" s="30">
        <v>136.14457831325302</v>
      </c>
      <c r="O44" s="33">
        <v>189</v>
      </c>
      <c r="P44" s="30">
        <v>10.526315789473696</v>
      </c>
      <c r="R44" s="4"/>
    </row>
    <row r="45" spans="1:18" x14ac:dyDescent="0.25">
      <c r="A45" s="8"/>
      <c r="B45" s="18" t="s">
        <v>53</v>
      </c>
      <c r="C45" s="33">
        <f t="shared" si="5"/>
        <v>827</v>
      </c>
      <c r="D45" s="33">
        <v>702</v>
      </c>
      <c r="E45" s="30">
        <f t="shared" si="4"/>
        <v>17.806267806267819</v>
      </c>
      <c r="F45" s="34">
        <f t="shared" si="2"/>
        <v>6.5073890734091713E-2</v>
      </c>
      <c r="G45" s="33">
        <v>521</v>
      </c>
      <c r="H45" s="30">
        <v>46.760563380281695</v>
      </c>
      <c r="I45" s="33">
        <v>14</v>
      </c>
      <c r="J45" s="30">
        <v>133.33333333333334</v>
      </c>
      <c r="K45" s="33">
        <v>9</v>
      </c>
      <c r="L45" s="30">
        <v>350</v>
      </c>
      <c r="M45" s="33">
        <v>9</v>
      </c>
      <c r="N45" s="30">
        <v>80</v>
      </c>
      <c r="O45" s="33">
        <v>274</v>
      </c>
      <c r="P45" s="30">
        <v>-17.964071856287422</v>
      </c>
      <c r="R45" s="4"/>
    </row>
    <row r="46" spans="1:18" x14ac:dyDescent="0.25">
      <c r="A46" s="8"/>
      <c r="B46" s="18" t="s">
        <v>47</v>
      </c>
      <c r="C46" s="33">
        <f t="shared" si="5"/>
        <v>746</v>
      </c>
      <c r="D46" s="33">
        <v>488</v>
      </c>
      <c r="E46" s="30">
        <f t="shared" si="4"/>
        <v>52.868852459016402</v>
      </c>
      <c r="F46" s="34">
        <f t="shared" si="2"/>
        <v>5.8700269029785271E-2</v>
      </c>
      <c r="G46" s="33">
        <v>634</v>
      </c>
      <c r="H46" s="30">
        <v>49.528301886792448</v>
      </c>
      <c r="I46" s="33">
        <v>20</v>
      </c>
      <c r="J46" s="30">
        <v>100</v>
      </c>
      <c r="K46" s="33">
        <v>3</v>
      </c>
      <c r="L46" s="30">
        <v>-25</v>
      </c>
      <c r="M46" s="33">
        <v>34</v>
      </c>
      <c r="N46" s="30">
        <v>161.53846153846155</v>
      </c>
      <c r="O46" s="33">
        <v>55</v>
      </c>
      <c r="P46" s="30">
        <v>48.648648648648638</v>
      </c>
      <c r="R46" s="4"/>
    </row>
    <row r="47" spans="1:18" x14ac:dyDescent="0.25">
      <c r="A47" s="8"/>
      <c r="B47" s="18" t="s">
        <v>49</v>
      </c>
      <c r="C47" s="33">
        <f t="shared" si="5"/>
        <v>1467</v>
      </c>
      <c r="D47" s="33">
        <v>1045</v>
      </c>
      <c r="E47" s="30">
        <f t="shared" si="4"/>
        <v>40.382775119617229</v>
      </c>
      <c r="F47" s="34">
        <f t="shared" si="2"/>
        <v>0.11543337086688336</v>
      </c>
      <c r="G47" s="33">
        <v>1324</v>
      </c>
      <c r="H47" s="30">
        <v>45.654565456545647</v>
      </c>
      <c r="I47" s="33">
        <v>11</v>
      </c>
      <c r="J47" s="30">
        <v>-31.25</v>
      </c>
      <c r="K47" s="33">
        <v>4</v>
      </c>
      <c r="L47" s="30">
        <v>33.333333333333329</v>
      </c>
      <c r="M47" s="33">
        <v>46</v>
      </c>
      <c r="N47" s="30">
        <v>9.5238095238095344</v>
      </c>
      <c r="O47" s="33">
        <v>82</v>
      </c>
      <c r="P47" s="30">
        <v>9.3333333333333268</v>
      </c>
      <c r="R47" s="4"/>
    </row>
    <row r="48" spans="1:18" x14ac:dyDescent="0.25">
      <c r="A48" s="8"/>
      <c r="B48" s="18" t="s">
        <v>50</v>
      </c>
      <c r="C48" s="33">
        <f t="shared" si="5"/>
        <v>1938</v>
      </c>
      <c r="D48" s="33">
        <v>1674</v>
      </c>
      <c r="E48" s="30">
        <f t="shared" si="4"/>
        <v>15.77060931899641</v>
      </c>
      <c r="F48" s="34">
        <f t="shared" si="2"/>
        <v>0.15249480077710972</v>
      </c>
      <c r="G48" s="33">
        <v>1264</v>
      </c>
      <c r="H48" s="30">
        <v>26.400000000000002</v>
      </c>
      <c r="I48" s="33">
        <v>13</v>
      </c>
      <c r="J48" s="30">
        <v>-7.1428571428571397</v>
      </c>
      <c r="K48" s="33">
        <v>4</v>
      </c>
      <c r="L48" s="30">
        <v>300</v>
      </c>
      <c r="M48" s="33">
        <v>45</v>
      </c>
      <c r="N48" s="30">
        <v>45.161290322580648</v>
      </c>
      <c r="O48" s="33">
        <v>612</v>
      </c>
      <c r="P48" s="30">
        <v>-2.5477707006369421</v>
      </c>
      <c r="R48" s="4"/>
    </row>
    <row r="49" spans="1:18" x14ac:dyDescent="0.25">
      <c r="A49" s="8"/>
      <c r="B49" s="18" t="s">
        <v>54</v>
      </c>
      <c r="C49" s="33">
        <f t="shared" si="5"/>
        <v>1141</v>
      </c>
      <c r="D49" s="33">
        <v>883</v>
      </c>
      <c r="E49" s="30">
        <f t="shared" si="4"/>
        <v>29.218573046432606</v>
      </c>
      <c r="F49" s="34">
        <f t="shared" si="2"/>
        <v>8.9781510674242629E-2</v>
      </c>
      <c r="G49" s="33">
        <v>1014</v>
      </c>
      <c r="H49" s="30">
        <v>29.833546734955195</v>
      </c>
      <c r="I49" s="33">
        <v>3</v>
      </c>
      <c r="J49" s="30">
        <v>-25</v>
      </c>
      <c r="K49" s="33">
        <v>1</v>
      </c>
      <c r="L49" s="30">
        <v>0</v>
      </c>
      <c r="M49" s="33">
        <v>51</v>
      </c>
      <c r="N49" s="30">
        <v>64.516129032258078</v>
      </c>
      <c r="O49" s="33">
        <v>72</v>
      </c>
      <c r="P49" s="30">
        <v>9.0909090909090828</v>
      </c>
      <c r="R49" s="4"/>
    </row>
    <row r="50" spans="1:18" x14ac:dyDescent="0.25">
      <c r="A50" s="8"/>
      <c r="B50" s="18" t="s">
        <v>59</v>
      </c>
      <c r="C50" s="33">
        <f t="shared" si="5"/>
        <v>977</v>
      </c>
      <c r="D50" s="33">
        <v>629</v>
      </c>
      <c r="E50" s="30">
        <f t="shared" si="4"/>
        <v>55.32591414944357</v>
      </c>
      <c r="F50" s="34">
        <f t="shared" si="2"/>
        <v>7.6876893890214765E-2</v>
      </c>
      <c r="G50" s="33">
        <v>838</v>
      </c>
      <c r="H50" s="30">
        <v>57.518796992481214</v>
      </c>
      <c r="I50" s="33">
        <v>5</v>
      </c>
      <c r="J50" s="30">
        <v>25</v>
      </c>
      <c r="K50" s="33">
        <v>5</v>
      </c>
      <c r="L50" s="30">
        <v>25</v>
      </c>
      <c r="M50" s="33">
        <v>16</v>
      </c>
      <c r="N50" s="30">
        <v>6.6666666666666652</v>
      </c>
      <c r="O50" s="33">
        <v>113</v>
      </c>
      <c r="P50" s="30">
        <v>52.702702702702695</v>
      </c>
      <c r="R50" s="4"/>
    </row>
    <row r="51" spans="1:18" x14ac:dyDescent="0.25">
      <c r="A51" s="8"/>
      <c r="B51" s="18" t="s">
        <v>55</v>
      </c>
      <c r="C51" s="33">
        <f t="shared" si="5"/>
        <v>798</v>
      </c>
      <c r="D51" s="33">
        <v>628</v>
      </c>
      <c r="E51" s="30">
        <f t="shared" si="4"/>
        <v>27.070063694267521</v>
      </c>
      <c r="F51" s="34">
        <f t="shared" si="2"/>
        <v>6.2791976790574591E-2</v>
      </c>
      <c r="G51" s="33">
        <v>682</v>
      </c>
      <c r="H51" s="30">
        <v>34.516765285996051</v>
      </c>
      <c r="I51" s="33">
        <v>5</v>
      </c>
      <c r="J51" s="30">
        <v>0</v>
      </c>
      <c r="K51" s="33">
        <v>3</v>
      </c>
      <c r="L51" s="30">
        <v>200</v>
      </c>
      <c r="M51" s="33">
        <v>17</v>
      </c>
      <c r="N51" s="30">
        <v>-10.526315789473683</v>
      </c>
      <c r="O51" s="33">
        <v>91</v>
      </c>
      <c r="P51" s="30">
        <v>-5.2083333333333375</v>
      </c>
      <c r="R51" s="4"/>
    </row>
    <row r="52" spans="1:18" x14ac:dyDescent="0.25">
      <c r="A52" s="8"/>
      <c r="B52" s="18" t="s">
        <v>52</v>
      </c>
      <c r="C52" s="33">
        <f t="shared" si="5"/>
        <v>934</v>
      </c>
      <c r="D52" s="33">
        <v>808</v>
      </c>
      <c r="E52" s="30">
        <f t="shared" si="4"/>
        <v>15.594059405940586</v>
      </c>
      <c r="F52" s="34">
        <f t="shared" si="2"/>
        <v>7.3493366318792816E-2</v>
      </c>
      <c r="G52" s="33">
        <v>658</v>
      </c>
      <c r="H52" s="30">
        <v>35.112936344969192</v>
      </c>
      <c r="I52" s="33">
        <v>5</v>
      </c>
      <c r="J52" s="30">
        <v>-28.571428571428569</v>
      </c>
      <c r="K52" s="33">
        <v>0</v>
      </c>
      <c r="L52" s="30" t="s">
        <v>161</v>
      </c>
      <c r="M52" s="33">
        <v>52</v>
      </c>
      <c r="N52" s="30">
        <v>33.333333333333329</v>
      </c>
      <c r="O52" s="33">
        <v>219</v>
      </c>
      <c r="P52" s="30">
        <v>-20.36363636363636</v>
      </c>
      <c r="R52" s="4"/>
    </row>
    <row r="53" spans="1:18" x14ac:dyDescent="0.25">
      <c r="A53" s="8"/>
      <c r="B53" s="18" t="s">
        <v>58</v>
      </c>
      <c r="C53" s="33">
        <f t="shared" si="5"/>
        <v>1004</v>
      </c>
      <c r="D53" s="33">
        <v>881</v>
      </c>
      <c r="E53" s="30">
        <f t="shared" si="4"/>
        <v>13.961407491486955</v>
      </c>
      <c r="F53" s="34">
        <f t="shared" si="2"/>
        <v>7.9001434458316908E-2</v>
      </c>
      <c r="G53" s="33">
        <v>765</v>
      </c>
      <c r="H53" s="30">
        <v>12.831858407079654</v>
      </c>
      <c r="I53" s="33">
        <v>10</v>
      </c>
      <c r="J53" s="30">
        <v>-16.666666666666664</v>
      </c>
      <c r="K53" s="33">
        <v>3</v>
      </c>
      <c r="L53" s="30">
        <v>-40</v>
      </c>
      <c r="M53" s="33">
        <v>43</v>
      </c>
      <c r="N53" s="30">
        <v>13.157894736842103</v>
      </c>
      <c r="O53" s="33">
        <v>183</v>
      </c>
      <c r="P53" s="30">
        <v>23.648648648648638</v>
      </c>
      <c r="R53" s="4"/>
    </row>
    <row r="54" spans="1:18" x14ac:dyDescent="0.25">
      <c r="A54" s="8"/>
      <c r="B54" s="18" t="s">
        <v>61</v>
      </c>
      <c r="C54" s="33">
        <f t="shared" si="5"/>
        <v>372</v>
      </c>
      <c r="D54" s="33">
        <v>287</v>
      </c>
      <c r="E54" s="30">
        <f t="shared" si="4"/>
        <v>29.616724738675959</v>
      </c>
      <c r="F54" s="34">
        <f t="shared" si="2"/>
        <v>2.9271447827185149E-2</v>
      </c>
      <c r="G54" s="33">
        <v>167</v>
      </c>
      <c r="H54" s="30">
        <v>36.885245901639351</v>
      </c>
      <c r="I54" s="33">
        <v>3</v>
      </c>
      <c r="J54" s="30">
        <v>-50</v>
      </c>
      <c r="K54" s="33">
        <v>0</v>
      </c>
      <c r="L54" s="30" t="s">
        <v>161</v>
      </c>
      <c r="M54" s="33">
        <v>1</v>
      </c>
      <c r="N54" s="30" t="s">
        <v>161</v>
      </c>
      <c r="O54" s="33">
        <v>201</v>
      </c>
      <c r="P54" s="30">
        <v>26.415094339622634</v>
      </c>
      <c r="R54" s="4"/>
    </row>
    <row r="55" spans="1:18" x14ac:dyDescent="0.25">
      <c r="A55" s="8"/>
      <c r="B55" s="18" t="s">
        <v>57</v>
      </c>
      <c r="C55" s="33">
        <f t="shared" si="5"/>
        <v>614</v>
      </c>
      <c r="D55" s="33">
        <v>468</v>
      </c>
      <c r="E55" s="30">
        <f t="shared" si="4"/>
        <v>31.196581196581196</v>
      </c>
      <c r="F55" s="34">
        <f t="shared" si="2"/>
        <v>4.8313626252396991E-2</v>
      </c>
      <c r="G55" s="33">
        <v>408</v>
      </c>
      <c r="H55" s="30">
        <v>28.706624605678233</v>
      </c>
      <c r="I55" s="33">
        <v>8</v>
      </c>
      <c r="J55" s="30">
        <v>60.000000000000007</v>
      </c>
      <c r="K55" s="33">
        <v>0</v>
      </c>
      <c r="L55" s="30" t="s">
        <v>161</v>
      </c>
      <c r="M55" s="33">
        <v>6</v>
      </c>
      <c r="N55" s="30">
        <v>50</v>
      </c>
      <c r="O55" s="33">
        <v>192</v>
      </c>
      <c r="P55" s="30">
        <v>35.2112676056338</v>
      </c>
      <c r="R55" s="4"/>
    </row>
    <row r="56" spans="1:18" x14ac:dyDescent="0.25">
      <c r="A56" s="8"/>
      <c r="B56" s="18" t="s">
        <v>60</v>
      </c>
      <c r="C56" s="33">
        <f t="shared" si="5"/>
        <v>355</v>
      </c>
      <c r="D56" s="33">
        <v>234</v>
      </c>
      <c r="E56" s="30">
        <f t="shared" si="4"/>
        <v>51.709401709401703</v>
      </c>
      <c r="F56" s="34">
        <f t="shared" si="2"/>
        <v>2.7933774136157875E-2</v>
      </c>
      <c r="G56" s="33">
        <v>184</v>
      </c>
      <c r="H56" s="30">
        <v>73.584905660377359</v>
      </c>
      <c r="I56" s="33">
        <v>1</v>
      </c>
      <c r="J56" s="30">
        <v>-50</v>
      </c>
      <c r="K56" s="33">
        <v>2</v>
      </c>
      <c r="L56" s="30">
        <v>0</v>
      </c>
      <c r="M56" s="33">
        <v>7</v>
      </c>
      <c r="N56" s="30">
        <v>250</v>
      </c>
      <c r="O56" s="33">
        <v>161</v>
      </c>
      <c r="P56" s="30">
        <v>31.967213114754102</v>
      </c>
      <c r="R56" s="4"/>
    </row>
    <row r="57" spans="1:18" x14ac:dyDescent="0.25">
      <c r="A57" s="8"/>
      <c r="B57" s="18" t="s">
        <v>51</v>
      </c>
      <c r="C57" s="33">
        <f t="shared" si="5"/>
        <v>852</v>
      </c>
      <c r="D57" s="33">
        <v>629</v>
      </c>
      <c r="E57" s="30">
        <f t="shared" si="4"/>
        <v>35.453100158982508</v>
      </c>
      <c r="F57" s="34">
        <f t="shared" si="2"/>
        <v>6.7041057926778891E-2</v>
      </c>
      <c r="G57" s="33">
        <v>705</v>
      </c>
      <c r="H57" s="30">
        <v>40.999999999999993</v>
      </c>
      <c r="I57" s="33">
        <v>23</v>
      </c>
      <c r="J57" s="30">
        <v>35.294117647058833</v>
      </c>
      <c r="K57" s="33">
        <v>5</v>
      </c>
      <c r="L57" s="30">
        <v>400</v>
      </c>
      <c r="M57" s="33">
        <v>38</v>
      </c>
      <c r="N57" s="30">
        <v>80.952380952380949</v>
      </c>
      <c r="O57" s="33">
        <v>81</v>
      </c>
      <c r="P57" s="30">
        <v>-9.9999999999999982</v>
      </c>
      <c r="R57" s="4"/>
    </row>
    <row r="58" spans="1:18" x14ac:dyDescent="0.25">
      <c r="A58" s="8"/>
      <c r="B58" s="18" t="s">
        <v>56</v>
      </c>
      <c r="C58" s="33">
        <f t="shared" si="5"/>
        <v>631</v>
      </c>
      <c r="D58" s="33">
        <v>491</v>
      </c>
      <c r="E58" s="30">
        <f t="shared" si="4"/>
        <v>28.513238289205709</v>
      </c>
      <c r="F58" s="34">
        <f t="shared" si="2"/>
        <v>4.9651299943424265E-2</v>
      </c>
      <c r="G58" s="33">
        <v>518</v>
      </c>
      <c r="H58" s="30">
        <v>31.806615776081415</v>
      </c>
      <c r="I58" s="33">
        <v>5</v>
      </c>
      <c r="J58" s="30">
        <v>-16.666666666666664</v>
      </c>
      <c r="K58" s="33">
        <v>3</v>
      </c>
      <c r="L58" s="30">
        <v>50</v>
      </c>
      <c r="M58" s="33">
        <v>11</v>
      </c>
      <c r="N58" s="30">
        <v>175</v>
      </c>
      <c r="O58" s="33">
        <v>94</v>
      </c>
      <c r="P58" s="30">
        <v>9.302325581395344</v>
      </c>
      <c r="R58" s="4"/>
    </row>
    <row r="59" spans="1:18" x14ac:dyDescent="0.25">
      <c r="A59" s="8"/>
      <c r="B59" s="18" t="s">
        <v>62</v>
      </c>
      <c r="C59" s="33">
        <f t="shared" si="5"/>
        <v>2931</v>
      </c>
      <c r="D59" s="33">
        <v>2197</v>
      </c>
      <c r="E59" s="30">
        <f t="shared" si="4"/>
        <v>33.409194355939917</v>
      </c>
      <c r="F59" s="34">
        <f t="shared" si="2"/>
        <v>0.23063068167064427</v>
      </c>
      <c r="G59" s="33">
        <v>2107</v>
      </c>
      <c r="H59" s="30">
        <v>36.55217109526896</v>
      </c>
      <c r="I59" s="33">
        <v>43</v>
      </c>
      <c r="J59" s="30">
        <v>126.31578947368421</v>
      </c>
      <c r="K59" s="33">
        <v>21</v>
      </c>
      <c r="L59" s="30">
        <v>110.00000000000001</v>
      </c>
      <c r="M59" s="33">
        <v>105</v>
      </c>
      <c r="N59" s="30">
        <v>32.911392405063289</v>
      </c>
      <c r="O59" s="33">
        <v>655</v>
      </c>
      <c r="P59" s="30">
        <v>19.96336996336996</v>
      </c>
      <c r="R59" s="4"/>
    </row>
    <row r="60" spans="1:18" x14ac:dyDescent="0.25">
      <c r="A60" s="9"/>
      <c r="B60" s="18" t="s">
        <v>63</v>
      </c>
      <c r="C60" s="33">
        <f>SUM(C37:C59)</f>
        <v>64616</v>
      </c>
      <c r="D60" s="33">
        <f>SUM(D37:D59)</f>
        <v>53798</v>
      </c>
      <c r="E60" s="30">
        <f t="shared" si="4"/>
        <v>20.10855422134652</v>
      </c>
      <c r="F60" s="34">
        <f t="shared" si="2"/>
        <v>5.0844190129069773</v>
      </c>
      <c r="G60" s="33">
        <f>SUM(G37:G59)</f>
        <v>47189</v>
      </c>
      <c r="H60" s="30">
        <v>25.666426992623357</v>
      </c>
      <c r="I60" s="33">
        <f>SUM(I37:I59)</f>
        <v>596</v>
      </c>
      <c r="J60" s="30">
        <v>-3.7156704361874016</v>
      </c>
      <c r="K60" s="33">
        <f>SUM(K37:K59)</f>
        <v>179</v>
      </c>
      <c r="L60" s="30">
        <v>37.692307692307693</v>
      </c>
      <c r="M60" s="33">
        <f>SUM(M37:M59)</f>
        <v>2121</v>
      </c>
      <c r="N60" s="30">
        <v>43.407707910750503</v>
      </c>
      <c r="O60" s="33">
        <f>SUM(O37:O59)</f>
        <v>14531</v>
      </c>
      <c r="P60" s="30">
        <v>3.6521863185676517</v>
      </c>
      <c r="R60" s="4"/>
    </row>
    <row r="61" spans="1:18" x14ac:dyDescent="0.25">
      <c r="A61" s="10" t="s">
        <v>64</v>
      </c>
      <c r="B61" s="18" t="s">
        <v>125</v>
      </c>
      <c r="C61" s="33">
        <f t="shared" ref="C61:C63" si="6">SUM(G61,I61,K61,M61,O61)</f>
        <v>26336</v>
      </c>
      <c r="D61" s="33">
        <v>22816</v>
      </c>
      <c r="E61" s="30">
        <f t="shared" si="4"/>
        <v>15.427769985974749</v>
      </c>
      <c r="F61" s="34">
        <f t="shared" si="2"/>
        <v>2.0722926074643766</v>
      </c>
      <c r="G61" s="33">
        <v>24303</v>
      </c>
      <c r="H61" s="30">
        <v>15.32767047881174</v>
      </c>
      <c r="I61" s="33">
        <v>41</v>
      </c>
      <c r="J61" s="30">
        <v>28.125</v>
      </c>
      <c r="K61" s="33">
        <v>22</v>
      </c>
      <c r="L61" s="30">
        <v>-18.518518518518523</v>
      </c>
      <c r="M61" s="33">
        <v>49</v>
      </c>
      <c r="N61" s="30">
        <v>81.481481481481495</v>
      </c>
      <c r="O61" s="33">
        <v>1921</v>
      </c>
      <c r="P61" s="30">
        <v>15.932407966203987</v>
      </c>
      <c r="R61" s="4"/>
    </row>
    <row r="62" spans="1:18" x14ac:dyDescent="0.25">
      <c r="A62" s="8"/>
      <c r="B62" s="18" t="s">
        <v>65</v>
      </c>
      <c r="C62" s="33">
        <f t="shared" si="6"/>
        <v>4765</v>
      </c>
      <c r="D62" s="33">
        <v>4319</v>
      </c>
      <c r="E62" s="30">
        <f t="shared" si="4"/>
        <v>10.326464459365603</v>
      </c>
      <c r="F62" s="34">
        <f t="shared" si="2"/>
        <v>0.37494206692617538</v>
      </c>
      <c r="G62" s="33">
        <v>4038</v>
      </c>
      <c r="H62" s="30">
        <v>10.812294182217341</v>
      </c>
      <c r="I62" s="33">
        <v>13</v>
      </c>
      <c r="J62" s="30">
        <v>85.714285714285722</v>
      </c>
      <c r="K62" s="33">
        <v>6</v>
      </c>
      <c r="L62" s="30">
        <v>200</v>
      </c>
      <c r="M62" s="33">
        <v>1</v>
      </c>
      <c r="N62" s="30">
        <v>0</v>
      </c>
      <c r="O62" s="33">
        <v>707</v>
      </c>
      <c r="P62" s="30">
        <v>6.315789473684208</v>
      </c>
      <c r="R62" s="4"/>
    </row>
    <row r="63" spans="1:18" x14ac:dyDescent="0.25">
      <c r="A63" s="8"/>
      <c r="B63" s="18" t="s">
        <v>66</v>
      </c>
      <c r="C63" s="33">
        <f t="shared" si="6"/>
        <v>214</v>
      </c>
      <c r="D63" s="33">
        <v>159</v>
      </c>
      <c r="E63" s="30">
        <f t="shared" si="4"/>
        <v>34.591194968553452</v>
      </c>
      <c r="F63" s="34">
        <f t="shared" si="2"/>
        <v>1.6838951169402209E-2</v>
      </c>
      <c r="G63" s="33">
        <v>143</v>
      </c>
      <c r="H63" s="30">
        <v>47.422680412371143</v>
      </c>
      <c r="I63" s="33">
        <v>3</v>
      </c>
      <c r="J63" s="30" t="s">
        <v>161</v>
      </c>
      <c r="K63" s="33">
        <v>3</v>
      </c>
      <c r="L63" s="30">
        <v>50</v>
      </c>
      <c r="M63" s="33">
        <v>0</v>
      </c>
      <c r="N63" s="30">
        <v>-100</v>
      </c>
      <c r="O63" s="33">
        <v>65</v>
      </c>
      <c r="P63" s="30">
        <v>16.07142857142858</v>
      </c>
      <c r="R63" s="4"/>
    </row>
    <row r="64" spans="1:18" x14ac:dyDescent="0.25">
      <c r="A64" s="9"/>
      <c r="B64" s="18" t="s">
        <v>67</v>
      </c>
      <c r="C64" s="33">
        <f>SUM(C61:C63)</f>
        <v>31315</v>
      </c>
      <c r="D64" s="33">
        <f>SUM(D61:D63)</f>
        <v>27294</v>
      </c>
      <c r="E64" s="30">
        <f t="shared" si="4"/>
        <v>14.732175569722283</v>
      </c>
      <c r="F64" s="34">
        <f t="shared" si="2"/>
        <v>2.464073625559954</v>
      </c>
      <c r="G64" s="33">
        <f>SUM(G61:G63)</f>
        <v>28484</v>
      </c>
      <c r="H64" s="30">
        <v>14.790037881840901</v>
      </c>
      <c r="I64" s="33">
        <f>SUM(I61:I63)</f>
        <v>57</v>
      </c>
      <c r="J64" s="30">
        <v>46.153846153846146</v>
      </c>
      <c r="K64" s="33">
        <f>SUM(K61:K63)</f>
        <v>31</v>
      </c>
      <c r="L64" s="30">
        <v>0</v>
      </c>
      <c r="M64" s="33">
        <f>SUM(M61:M63)</f>
        <v>50</v>
      </c>
      <c r="N64" s="30">
        <v>56.25</v>
      </c>
      <c r="O64" s="33">
        <f>SUM(O61:O63)</f>
        <v>2693</v>
      </c>
      <c r="P64" s="30">
        <v>13.246425567703945</v>
      </c>
      <c r="R64" s="4"/>
    </row>
    <row r="65" spans="1:18" x14ac:dyDescent="0.25">
      <c r="A65" s="10" t="s">
        <v>68</v>
      </c>
      <c r="B65" s="18" t="s">
        <v>69</v>
      </c>
      <c r="C65" s="33">
        <f t="shared" ref="C65:C66" si="7">SUM(G65,I65,K65,M65,O65)</f>
        <v>1054</v>
      </c>
      <c r="D65" s="33">
        <v>939</v>
      </c>
      <c r="E65" s="30">
        <f t="shared" si="4"/>
        <v>12.247071352502669</v>
      </c>
      <c r="F65" s="34">
        <f t="shared" si="2"/>
        <v>8.2935768843691263E-2</v>
      </c>
      <c r="G65" s="33">
        <v>744</v>
      </c>
      <c r="H65" s="30">
        <v>30.297723292469357</v>
      </c>
      <c r="I65" s="33">
        <v>0</v>
      </c>
      <c r="J65" s="30">
        <v>-100</v>
      </c>
      <c r="K65" s="33">
        <v>2</v>
      </c>
      <c r="L65" s="30">
        <v>0</v>
      </c>
      <c r="M65" s="33">
        <v>1</v>
      </c>
      <c r="N65" s="30">
        <v>0</v>
      </c>
      <c r="O65" s="33">
        <v>307</v>
      </c>
      <c r="P65" s="30">
        <v>-15.193370165745856</v>
      </c>
      <c r="R65" s="4"/>
    </row>
    <row r="66" spans="1:18" x14ac:dyDescent="0.25">
      <c r="A66" s="8"/>
      <c r="B66" s="18" t="s">
        <v>70</v>
      </c>
      <c r="C66" s="33">
        <f t="shared" si="7"/>
        <v>3062</v>
      </c>
      <c r="D66" s="33">
        <v>2639</v>
      </c>
      <c r="E66" s="30">
        <f t="shared" si="4"/>
        <v>16.028798787419476</v>
      </c>
      <c r="F66" s="34">
        <f t="shared" si="2"/>
        <v>0.24093863776032506</v>
      </c>
      <c r="G66" s="33">
        <v>1085</v>
      </c>
      <c r="H66" s="30">
        <v>23.858447488584478</v>
      </c>
      <c r="I66" s="33">
        <v>344</v>
      </c>
      <c r="J66" s="30">
        <v>7.8369905956112929</v>
      </c>
      <c r="K66" s="33">
        <v>54</v>
      </c>
      <c r="L66" s="30">
        <v>10.20408163265305</v>
      </c>
      <c r="M66" s="33">
        <v>129</v>
      </c>
      <c r="N66" s="30">
        <v>46.590909090909079</v>
      </c>
      <c r="O66" s="33">
        <v>1450</v>
      </c>
      <c r="P66" s="30">
        <v>10.941086457536354</v>
      </c>
      <c r="R66" s="4"/>
    </row>
    <row r="67" spans="1:18" x14ac:dyDescent="0.25">
      <c r="A67" s="9"/>
      <c r="B67" s="18" t="s">
        <v>71</v>
      </c>
      <c r="C67" s="33">
        <f>SUM(C65:C66)</f>
        <v>4116</v>
      </c>
      <c r="D67" s="33">
        <f>SUM(D65:D66)</f>
        <v>3578</v>
      </c>
      <c r="E67" s="30">
        <f t="shared" si="4"/>
        <v>15.036333147009495</v>
      </c>
      <c r="F67" s="34">
        <f t="shared" si="2"/>
        <v>0.32387440660401634</v>
      </c>
      <c r="G67" s="33">
        <f>SUM(G65:G66)</f>
        <v>1829</v>
      </c>
      <c r="H67" s="30">
        <v>26.399447131997245</v>
      </c>
      <c r="I67" s="33">
        <f>SUM(I65:I66)</f>
        <v>344</v>
      </c>
      <c r="J67" s="30">
        <v>6.8322981366459645</v>
      </c>
      <c r="K67" s="33">
        <f>SUM(K65:K66)</f>
        <v>56</v>
      </c>
      <c r="L67" s="30">
        <v>9.8039215686274606</v>
      </c>
      <c r="M67" s="33">
        <f>SUM(M65:M66)</f>
        <v>130</v>
      </c>
      <c r="N67" s="30">
        <v>46.067415730337082</v>
      </c>
      <c r="O67" s="33">
        <f>SUM(O65:O66)</f>
        <v>1757</v>
      </c>
      <c r="P67" s="30">
        <v>5.2726183343319244</v>
      </c>
      <c r="R67" s="4"/>
    </row>
    <row r="68" spans="1:18" x14ac:dyDescent="0.25">
      <c r="A68" s="10" t="s">
        <v>72</v>
      </c>
      <c r="B68" s="18" t="s">
        <v>73</v>
      </c>
      <c r="C68" s="33">
        <f>SUM(G68,I68,K68,M68,O68)</f>
        <v>17</v>
      </c>
      <c r="D68" s="33">
        <v>19</v>
      </c>
      <c r="E68" s="30">
        <f t="shared" ref="E68:E71" si="8">IFERROR((C68/D68-1)*100,"-")</f>
        <v>-10.526315789473683</v>
      </c>
      <c r="F68" s="34">
        <f t="shared" si="2"/>
        <v>1.3376736910272783E-3</v>
      </c>
      <c r="G68" s="33">
        <v>10</v>
      </c>
      <c r="H68" s="30">
        <v>-16.666666666666664</v>
      </c>
      <c r="I68" s="33">
        <v>2</v>
      </c>
      <c r="J68" s="30">
        <v>100</v>
      </c>
      <c r="K68" s="33">
        <v>0</v>
      </c>
      <c r="L68" s="30" t="s">
        <v>161</v>
      </c>
      <c r="M68" s="33">
        <v>0</v>
      </c>
      <c r="N68" s="30" t="s">
        <v>161</v>
      </c>
      <c r="O68" s="33">
        <v>5</v>
      </c>
      <c r="P68" s="30">
        <v>-16.666666666666664</v>
      </c>
      <c r="R68" s="4"/>
    </row>
    <row r="69" spans="1:18" x14ac:dyDescent="0.25">
      <c r="A69" s="9"/>
      <c r="B69" s="18" t="s">
        <v>105</v>
      </c>
      <c r="C69" s="33">
        <f>C68</f>
        <v>17</v>
      </c>
      <c r="D69" s="33">
        <f>D68</f>
        <v>19</v>
      </c>
      <c r="E69" s="30">
        <f t="shared" si="8"/>
        <v>-10.526315789473683</v>
      </c>
      <c r="F69" s="34">
        <f t="shared" si="2"/>
        <v>1.3376736910272783E-3</v>
      </c>
      <c r="G69" s="33">
        <f>G68</f>
        <v>10</v>
      </c>
      <c r="H69" s="30">
        <v>-16.666666666666664</v>
      </c>
      <c r="I69" s="33">
        <f>I68</f>
        <v>2</v>
      </c>
      <c r="J69" s="30">
        <v>100</v>
      </c>
      <c r="K69" s="33">
        <f>K68</f>
        <v>0</v>
      </c>
      <c r="L69" s="30" t="s">
        <v>161</v>
      </c>
      <c r="M69" s="33">
        <f>M68</f>
        <v>0</v>
      </c>
      <c r="N69" s="30" t="s">
        <v>161</v>
      </c>
      <c r="O69" s="33">
        <f>O68</f>
        <v>5</v>
      </c>
      <c r="P69" s="30">
        <v>-16.666666666666664</v>
      </c>
      <c r="R69" s="4"/>
    </row>
    <row r="70" spans="1:18" x14ac:dyDescent="0.25">
      <c r="A70" s="10" t="s">
        <v>74</v>
      </c>
      <c r="B70" s="18" t="s">
        <v>74</v>
      </c>
      <c r="C70" s="33">
        <f>SUM(G70,I70,K70,M70,O70)</f>
        <v>2584</v>
      </c>
      <c r="D70" s="33">
        <v>2975</v>
      </c>
      <c r="E70" s="30">
        <f t="shared" si="8"/>
        <v>-13.142857142857146</v>
      </c>
      <c r="F70" s="34">
        <f t="shared" si="2"/>
        <v>0.2033264010361463</v>
      </c>
      <c r="G70" s="33">
        <v>0</v>
      </c>
      <c r="H70" s="30" t="s">
        <v>161</v>
      </c>
      <c r="I70" s="33">
        <v>0</v>
      </c>
      <c r="J70" s="30" t="s">
        <v>161</v>
      </c>
      <c r="K70" s="33">
        <v>0</v>
      </c>
      <c r="L70" s="30" t="s">
        <v>161</v>
      </c>
      <c r="M70" s="33">
        <v>0</v>
      </c>
      <c r="N70" s="30" t="s">
        <v>161</v>
      </c>
      <c r="O70" s="33">
        <v>2584</v>
      </c>
      <c r="P70" s="30">
        <v>-13.142857142857146</v>
      </c>
      <c r="R70" s="4"/>
    </row>
    <row r="71" spans="1:18" x14ac:dyDescent="0.25">
      <c r="A71" s="9"/>
      <c r="B71" s="18" t="s">
        <v>106</v>
      </c>
      <c r="C71" s="33">
        <f>C70</f>
        <v>2584</v>
      </c>
      <c r="D71" s="33">
        <f>D70</f>
        <v>2975</v>
      </c>
      <c r="E71" s="30">
        <f t="shared" si="8"/>
        <v>-13.142857142857146</v>
      </c>
      <c r="F71" s="34">
        <f t="shared" si="2"/>
        <v>0.2033264010361463</v>
      </c>
      <c r="G71" s="33">
        <f>G70</f>
        <v>0</v>
      </c>
      <c r="H71" s="30" t="s">
        <v>161</v>
      </c>
      <c r="I71" s="33">
        <f>I70</f>
        <v>0</v>
      </c>
      <c r="J71" s="30" t="s">
        <v>161</v>
      </c>
      <c r="K71" s="33">
        <f>K70</f>
        <v>0</v>
      </c>
      <c r="L71" s="30" t="s">
        <v>161</v>
      </c>
      <c r="M71" s="33">
        <f>M70</f>
        <v>0</v>
      </c>
      <c r="N71" s="30" t="s">
        <v>161</v>
      </c>
      <c r="O71" s="33">
        <f>O70</f>
        <v>2584</v>
      </c>
      <c r="P71" s="30">
        <v>-13.142857142857146</v>
      </c>
      <c r="R71" s="4"/>
    </row>
    <row r="73" spans="1:18" x14ac:dyDescent="0.25">
      <c r="A73" s="1" t="s">
        <v>124</v>
      </c>
    </row>
  </sheetData>
  <mergeCells count="10">
    <mergeCell ref="A4:B4"/>
    <mergeCell ref="A1:P1"/>
    <mergeCell ref="A2:A3"/>
    <mergeCell ref="B2:B3"/>
    <mergeCell ref="C2:F2"/>
    <mergeCell ref="G2:H2"/>
    <mergeCell ref="I2:J2"/>
    <mergeCell ref="K2:L2"/>
    <mergeCell ref="M2:N2"/>
    <mergeCell ref="O2:P2"/>
  </mergeCells>
  <phoneticPr fontId="16" type="noConversion"/>
  <conditionalFormatting sqref="R5:R71">
    <cfRule type="containsText" dxfId="2" priority="1" operator="containsText" text="false">
      <formula>NOT(ISERROR(SEARCH("false",R5)))</formula>
    </cfRule>
  </conditionalFormatting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K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J1"/>
    </sheetView>
  </sheetViews>
  <sheetFormatPr defaultColWidth="9.42578125" defaultRowHeight="13.4" x14ac:dyDescent="0.25"/>
  <cols>
    <col min="1" max="1" width="8.5703125" style="3" bestFit="1" customWidth="1"/>
    <col min="2" max="2" width="16.140625" style="3" bestFit="1" customWidth="1"/>
    <col min="3" max="4" width="10.7109375" style="3" customWidth="1"/>
    <col min="5" max="5" width="8.140625" style="3" customWidth="1"/>
    <col min="6" max="6" width="7.28515625" style="3" customWidth="1"/>
    <col min="7" max="7" width="10.7109375" style="14" customWidth="1"/>
    <col min="8" max="8" width="8.140625" style="14" customWidth="1"/>
    <col min="9" max="9" width="8.28515625" style="14" customWidth="1"/>
    <col min="10" max="10" width="7.42578125" style="14" customWidth="1"/>
    <col min="11" max="11" width="8.28515625" style="14" customWidth="1"/>
    <col min="12" max="12" width="7.42578125" style="14" customWidth="1"/>
    <col min="13" max="13" width="8.28515625" style="14" customWidth="1"/>
    <col min="14" max="14" width="8.140625" style="14" customWidth="1"/>
    <col min="15" max="24" width="8.28515625" style="14" customWidth="1"/>
    <col min="25" max="25" width="10.7109375" style="14" customWidth="1"/>
    <col min="26" max="26" width="8.140625" style="14" customWidth="1"/>
    <col min="27" max="29" width="8.28515625" style="14" customWidth="1"/>
    <col min="30" max="30" width="8.85546875" style="14" customWidth="1"/>
    <col min="31" max="31" width="9.28515625" style="14" customWidth="1"/>
    <col min="32" max="32" width="7.7109375" style="14" customWidth="1"/>
    <col min="33" max="34" width="8.28515625" style="14" customWidth="1"/>
    <col min="35" max="35" width="9.28515625" style="14" customWidth="1"/>
    <col min="36" max="36" width="8.28515625" style="14" customWidth="1"/>
    <col min="37" max="16384" width="9.42578125" style="3"/>
  </cols>
  <sheetData>
    <row r="1" spans="1:37" ht="26" x14ac:dyDescent="0.25">
      <c r="A1" s="55" t="s">
        <v>156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</row>
    <row r="2" spans="1:37" x14ac:dyDescent="0.25">
      <c r="A2" s="45" t="s">
        <v>1</v>
      </c>
      <c r="B2" s="45" t="s">
        <v>2</v>
      </c>
      <c r="C2" s="52" t="s">
        <v>3</v>
      </c>
      <c r="D2" s="53"/>
      <c r="E2" s="53"/>
      <c r="F2" s="54"/>
      <c r="G2" s="52" t="s">
        <v>85</v>
      </c>
      <c r="H2" s="54"/>
      <c r="I2" s="52" t="s">
        <v>86</v>
      </c>
      <c r="J2" s="54"/>
      <c r="K2" s="52" t="s">
        <v>87</v>
      </c>
      <c r="L2" s="54"/>
      <c r="M2" s="52" t="s">
        <v>88</v>
      </c>
      <c r="N2" s="54"/>
      <c r="O2" s="52" t="s">
        <v>135</v>
      </c>
      <c r="P2" s="54"/>
      <c r="Q2" s="52" t="s">
        <v>136</v>
      </c>
      <c r="R2" s="54"/>
      <c r="S2" s="52" t="s">
        <v>138</v>
      </c>
      <c r="T2" s="54"/>
      <c r="U2" s="52" t="s">
        <v>137</v>
      </c>
      <c r="V2" s="54"/>
      <c r="W2" s="52" t="s">
        <v>139</v>
      </c>
      <c r="X2" s="54"/>
      <c r="Y2" s="52" t="s">
        <v>90</v>
      </c>
      <c r="Z2" s="54"/>
      <c r="AA2" s="52" t="s">
        <v>91</v>
      </c>
      <c r="AB2" s="54"/>
      <c r="AC2" s="52" t="s">
        <v>92</v>
      </c>
      <c r="AD2" s="54"/>
      <c r="AE2" s="52" t="s">
        <v>93</v>
      </c>
      <c r="AF2" s="54"/>
      <c r="AG2" s="52" t="s">
        <v>94</v>
      </c>
      <c r="AH2" s="54"/>
      <c r="AI2" s="52" t="s">
        <v>95</v>
      </c>
      <c r="AJ2" s="54"/>
    </row>
    <row r="3" spans="1:37" ht="23.75" x14ac:dyDescent="0.25">
      <c r="A3" s="46"/>
      <c r="B3" s="46"/>
      <c r="C3" s="6" t="s">
        <v>77</v>
      </c>
      <c r="D3" s="6" t="s">
        <v>78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  <c r="Q3" s="6" t="s">
        <v>77</v>
      </c>
      <c r="R3" s="11" t="s">
        <v>79</v>
      </c>
      <c r="S3" s="6" t="s">
        <v>77</v>
      </c>
      <c r="T3" s="11" t="s">
        <v>79</v>
      </c>
      <c r="U3" s="6" t="s">
        <v>77</v>
      </c>
      <c r="V3" s="11" t="s">
        <v>79</v>
      </c>
      <c r="W3" s="6" t="s">
        <v>77</v>
      </c>
      <c r="X3" s="11" t="s">
        <v>79</v>
      </c>
      <c r="Y3" s="6" t="s">
        <v>77</v>
      </c>
      <c r="Z3" s="11" t="s">
        <v>79</v>
      </c>
      <c r="AA3" s="6" t="s">
        <v>77</v>
      </c>
      <c r="AB3" s="11" t="s">
        <v>79</v>
      </c>
      <c r="AC3" s="6" t="s">
        <v>77</v>
      </c>
      <c r="AD3" s="11" t="s">
        <v>79</v>
      </c>
      <c r="AE3" s="6" t="s">
        <v>77</v>
      </c>
      <c r="AF3" s="11" t="s">
        <v>79</v>
      </c>
      <c r="AG3" s="6" t="s">
        <v>77</v>
      </c>
      <c r="AH3" s="11" t="s">
        <v>79</v>
      </c>
      <c r="AI3" s="6" t="s">
        <v>77</v>
      </c>
      <c r="AJ3" s="11" t="s">
        <v>79</v>
      </c>
    </row>
    <row r="4" spans="1:37" x14ac:dyDescent="0.25">
      <c r="A4" s="50" t="s">
        <v>108</v>
      </c>
      <c r="B4" s="43"/>
      <c r="C4" s="31">
        <v>1270863</v>
      </c>
      <c r="D4" s="31">
        <v>1036625</v>
      </c>
      <c r="E4" s="29">
        <v>22.596213674183051</v>
      </c>
      <c r="F4" s="32">
        <v>100</v>
      </c>
      <c r="G4" s="31">
        <v>899416</v>
      </c>
      <c r="H4" s="29">
        <v>19.431667286344091</v>
      </c>
      <c r="I4" s="31">
        <v>99082</v>
      </c>
      <c r="J4" s="29">
        <v>42.028611565035412</v>
      </c>
      <c r="K4" s="31">
        <v>86321</v>
      </c>
      <c r="L4" s="29">
        <v>13.043307447519027</v>
      </c>
      <c r="M4" s="31">
        <v>75793</v>
      </c>
      <c r="N4" s="29">
        <v>34.22767683207595</v>
      </c>
      <c r="O4" s="31">
        <v>7487</v>
      </c>
      <c r="P4" s="29">
        <v>3.2974613686534315</v>
      </c>
      <c r="Q4" s="31">
        <v>2575</v>
      </c>
      <c r="R4" s="29">
        <v>12.642169728783891</v>
      </c>
      <c r="S4" s="31">
        <v>692</v>
      </c>
      <c r="T4" s="29">
        <v>-8.4656084656084651</v>
      </c>
      <c r="U4" s="31">
        <v>1077</v>
      </c>
      <c r="V4" s="29">
        <v>228.35365853658539</v>
      </c>
      <c r="W4" s="31">
        <v>286</v>
      </c>
      <c r="X4" s="29">
        <v>-2.0547945205479423</v>
      </c>
      <c r="Y4" s="31">
        <v>1172729</v>
      </c>
      <c r="Z4" s="29">
        <v>21.32779627945569</v>
      </c>
      <c r="AA4" s="31">
        <v>22758</v>
      </c>
      <c r="AB4" s="29">
        <v>94.180887372013643</v>
      </c>
      <c r="AC4" s="31">
        <v>10690</v>
      </c>
      <c r="AD4" s="29">
        <v>12.930488062539624</v>
      </c>
      <c r="AE4" s="31">
        <v>9371</v>
      </c>
      <c r="AF4" s="29">
        <v>-43.057665431123539</v>
      </c>
      <c r="AG4" s="31">
        <v>55315</v>
      </c>
      <c r="AH4" s="29">
        <v>70.70950220658581</v>
      </c>
      <c r="AI4" s="31">
        <v>98134</v>
      </c>
      <c r="AJ4" s="29">
        <v>40.099363275561785</v>
      </c>
      <c r="AK4" s="28"/>
    </row>
    <row r="5" spans="1:37" x14ac:dyDescent="0.25">
      <c r="A5" s="7" t="s">
        <v>8</v>
      </c>
      <c r="B5" s="17" t="s">
        <v>9</v>
      </c>
      <c r="C5" s="33">
        <v>306787</v>
      </c>
      <c r="D5" s="33">
        <v>253675</v>
      </c>
      <c r="E5" s="30">
        <v>20.937025721888247</v>
      </c>
      <c r="F5" s="34">
        <v>24.1400528617168</v>
      </c>
      <c r="G5" s="33">
        <v>177730</v>
      </c>
      <c r="H5" s="30">
        <v>16.647524037672689</v>
      </c>
      <c r="I5" s="33">
        <v>6942</v>
      </c>
      <c r="J5" s="30">
        <v>31.626848691695098</v>
      </c>
      <c r="K5" s="33">
        <v>17645</v>
      </c>
      <c r="L5" s="30">
        <v>-0.49624992950995095</v>
      </c>
      <c r="M5" s="33">
        <v>53477</v>
      </c>
      <c r="N5" s="30">
        <v>30.642009087799881</v>
      </c>
      <c r="O5" s="33">
        <v>585</v>
      </c>
      <c r="P5" s="30">
        <v>12.716763005780351</v>
      </c>
      <c r="Q5" s="33">
        <v>411</v>
      </c>
      <c r="R5" s="30">
        <v>29.652996845425861</v>
      </c>
      <c r="S5" s="33">
        <v>1</v>
      </c>
      <c r="T5" s="30">
        <v>-50</v>
      </c>
      <c r="U5" s="33">
        <v>39</v>
      </c>
      <c r="V5" s="30">
        <v>3800</v>
      </c>
      <c r="W5" s="33">
        <v>0</v>
      </c>
      <c r="X5" s="30" t="s">
        <v>161</v>
      </c>
      <c r="Y5" s="33">
        <v>256830</v>
      </c>
      <c r="Z5" s="30">
        <v>18.275806488751755</v>
      </c>
      <c r="AA5" s="33">
        <v>2846</v>
      </c>
      <c r="AB5" s="30">
        <v>410.0358422939068</v>
      </c>
      <c r="AC5" s="33">
        <v>9505</v>
      </c>
      <c r="AD5" s="30">
        <v>9.6815139626124989</v>
      </c>
      <c r="AE5" s="33">
        <v>8108</v>
      </c>
      <c r="AF5" s="30">
        <v>-28.431459087298084</v>
      </c>
      <c r="AG5" s="33">
        <v>29498</v>
      </c>
      <c r="AH5" s="30">
        <v>84.627902610001883</v>
      </c>
      <c r="AI5" s="33">
        <v>49957</v>
      </c>
      <c r="AJ5" s="30">
        <v>36.756090884204774</v>
      </c>
    </row>
    <row r="6" spans="1:37" x14ac:dyDescent="0.25">
      <c r="A6" s="8"/>
      <c r="B6" s="18" t="s">
        <v>10</v>
      </c>
      <c r="C6" s="33">
        <v>250546</v>
      </c>
      <c r="D6" s="33">
        <v>195869</v>
      </c>
      <c r="E6" s="30">
        <v>27.915086103467111</v>
      </c>
      <c r="F6" s="34">
        <v>19.714634858360029</v>
      </c>
      <c r="G6" s="33">
        <v>170071</v>
      </c>
      <c r="H6" s="30">
        <v>31.352286506483786</v>
      </c>
      <c r="I6" s="33">
        <v>25231</v>
      </c>
      <c r="J6" s="30">
        <v>25.733791797478457</v>
      </c>
      <c r="K6" s="33">
        <v>45070</v>
      </c>
      <c r="L6" s="30">
        <v>10.922425674345337</v>
      </c>
      <c r="M6" s="33">
        <v>1494</v>
      </c>
      <c r="N6" s="30">
        <v>57.594936708860757</v>
      </c>
      <c r="O6" s="33">
        <v>1272</v>
      </c>
      <c r="P6" s="30">
        <v>51.97132616487454</v>
      </c>
      <c r="Q6" s="33">
        <v>1113</v>
      </c>
      <c r="R6" s="30">
        <v>186.85567010309279</v>
      </c>
      <c r="S6" s="33">
        <v>0</v>
      </c>
      <c r="T6" s="30" t="s">
        <v>161</v>
      </c>
      <c r="U6" s="33">
        <v>263</v>
      </c>
      <c r="V6" s="30">
        <v>405.76923076923077</v>
      </c>
      <c r="W6" s="33">
        <v>5</v>
      </c>
      <c r="X6" s="30">
        <v>25</v>
      </c>
      <c r="Y6" s="33">
        <v>244519</v>
      </c>
      <c r="Z6" s="30">
        <v>27.085574699202208</v>
      </c>
      <c r="AA6" s="33">
        <v>6000</v>
      </c>
      <c r="AB6" s="30">
        <v>74.723354688410026</v>
      </c>
      <c r="AC6" s="33">
        <v>4</v>
      </c>
      <c r="AD6" s="30">
        <v>300</v>
      </c>
      <c r="AE6" s="33">
        <v>1</v>
      </c>
      <c r="AF6" s="30">
        <v>0</v>
      </c>
      <c r="AG6" s="33">
        <v>22</v>
      </c>
      <c r="AH6" s="30">
        <v>-21.428571428571431</v>
      </c>
      <c r="AI6" s="33">
        <v>6027</v>
      </c>
      <c r="AJ6" s="30">
        <v>73.989607390300222</v>
      </c>
    </row>
    <row r="7" spans="1:37" x14ac:dyDescent="0.25">
      <c r="A7" s="8"/>
      <c r="B7" s="18" t="s">
        <v>11</v>
      </c>
      <c r="C7" s="33">
        <v>118696</v>
      </c>
      <c r="D7" s="33">
        <v>80633</v>
      </c>
      <c r="E7" s="30">
        <v>47.205238549973338</v>
      </c>
      <c r="F7" s="34">
        <v>9.3397950841278714</v>
      </c>
      <c r="G7" s="33">
        <v>62300</v>
      </c>
      <c r="H7" s="30">
        <v>35.940125248205291</v>
      </c>
      <c r="I7" s="33">
        <v>29593</v>
      </c>
      <c r="J7" s="30">
        <v>86.600668390188545</v>
      </c>
      <c r="K7" s="33">
        <v>11323</v>
      </c>
      <c r="L7" s="30">
        <v>47.877758913412571</v>
      </c>
      <c r="M7" s="33">
        <v>9430</v>
      </c>
      <c r="N7" s="30">
        <v>92.881979955001029</v>
      </c>
      <c r="O7" s="33">
        <v>4084</v>
      </c>
      <c r="P7" s="30">
        <v>-18.008432041758681</v>
      </c>
      <c r="Q7" s="33">
        <v>662</v>
      </c>
      <c r="R7" s="30">
        <v>-46.784565916398712</v>
      </c>
      <c r="S7" s="33">
        <v>0</v>
      </c>
      <c r="T7" s="30">
        <v>-100</v>
      </c>
      <c r="U7" s="33">
        <v>590</v>
      </c>
      <c r="V7" s="30" t="s">
        <v>161</v>
      </c>
      <c r="W7" s="33">
        <v>0</v>
      </c>
      <c r="X7" s="30" t="s">
        <v>161</v>
      </c>
      <c r="Y7" s="33">
        <v>117982</v>
      </c>
      <c r="Z7" s="30">
        <v>46.634352473278653</v>
      </c>
      <c r="AA7" s="33">
        <v>616</v>
      </c>
      <c r="AB7" s="30">
        <v>307.94701986754973</v>
      </c>
      <c r="AC7" s="33">
        <v>5</v>
      </c>
      <c r="AD7" s="30">
        <v>400</v>
      </c>
      <c r="AE7" s="33">
        <v>13</v>
      </c>
      <c r="AF7" s="30">
        <v>333.33333333333331</v>
      </c>
      <c r="AG7" s="33">
        <v>80</v>
      </c>
      <c r="AH7" s="30">
        <v>344.44444444444446</v>
      </c>
      <c r="AI7" s="33">
        <v>714</v>
      </c>
      <c r="AJ7" s="30">
        <v>312.71676300578031</v>
      </c>
    </row>
    <row r="8" spans="1:37" x14ac:dyDescent="0.25">
      <c r="A8" s="8"/>
      <c r="B8" s="18" t="s">
        <v>13</v>
      </c>
      <c r="C8" s="33">
        <v>58670</v>
      </c>
      <c r="D8" s="33">
        <v>42777</v>
      </c>
      <c r="E8" s="30">
        <v>37.153143044159243</v>
      </c>
      <c r="F8" s="34">
        <v>4.6165479677982599</v>
      </c>
      <c r="G8" s="33">
        <v>49418</v>
      </c>
      <c r="H8" s="30">
        <v>26.498745712384174</v>
      </c>
      <c r="I8" s="33">
        <v>5338</v>
      </c>
      <c r="J8" s="30">
        <v>284.85940879596251</v>
      </c>
      <c r="K8" s="33">
        <v>448</v>
      </c>
      <c r="L8" s="30">
        <v>17.58530183727034</v>
      </c>
      <c r="M8" s="33">
        <v>2974</v>
      </c>
      <c r="N8" s="30">
        <v>61.718325176726488</v>
      </c>
      <c r="O8" s="33">
        <v>8</v>
      </c>
      <c r="P8" s="30">
        <v>-19.999999999999996</v>
      </c>
      <c r="Q8" s="33">
        <v>4</v>
      </c>
      <c r="R8" s="30">
        <v>-42.857142857142861</v>
      </c>
      <c r="S8" s="33">
        <v>0</v>
      </c>
      <c r="T8" s="30" t="s">
        <v>161</v>
      </c>
      <c r="U8" s="33">
        <v>0</v>
      </c>
      <c r="V8" s="30" t="s">
        <v>161</v>
      </c>
      <c r="W8" s="33">
        <v>0</v>
      </c>
      <c r="X8" s="30" t="s">
        <v>161</v>
      </c>
      <c r="Y8" s="33">
        <v>58190</v>
      </c>
      <c r="Z8" s="30">
        <v>36.308268915436884</v>
      </c>
      <c r="AA8" s="33">
        <v>91</v>
      </c>
      <c r="AB8" s="30">
        <v>167.64705882352939</v>
      </c>
      <c r="AC8" s="33">
        <v>2</v>
      </c>
      <c r="AD8" s="30">
        <v>-33.333333333333336</v>
      </c>
      <c r="AE8" s="33">
        <v>14</v>
      </c>
      <c r="AF8" s="30">
        <v>-53.333333333333336</v>
      </c>
      <c r="AG8" s="33">
        <v>373</v>
      </c>
      <c r="AH8" s="30">
        <v>1764.9999999999998</v>
      </c>
      <c r="AI8" s="33">
        <v>480</v>
      </c>
      <c r="AJ8" s="30">
        <v>451.72413793103453</v>
      </c>
    </row>
    <row r="9" spans="1:37" x14ac:dyDescent="0.25">
      <c r="A9" s="8"/>
      <c r="B9" s="18" t="s">
        <v>122</v>
      </c>
      <c r="C9" s="33">
        <v>5752</v>
      </c>
      <c r="D9" s="33">
        <v>4746</v>
      </c>
      <c r="E9" s="30">
        <v>21.196797302992</v>
      </c>
      <c r="F9" s="34">
        <v>0.45260582769346502</v>
      </c>
      <c r="G9" s="33">
        <v>4871</v>
      </c>
      <c r="H9" s="30">
        <v>18.170790878214447</v>
      </c>
      <c r="I9" s="33">
        <v>454</v>
      </c>
      <c r="J9" s="30">
        <v>25.761772853185594</v>
      </c>
      <c r="K9" s="33">
        <v>48</v>
      </c>
      <c r="L9" s="30">
        <v>-11.111111111111116</v>
      </c>
      <c r="M9" s="33">
        <v>358</v>
      </c>
      <c r="N9" s="30">
        <v>82.65306122448979</v>
      </c>
      <c r="O9" s="33">
        <v>1</v>
      </c>
      <c r="P9" s="30" t="s">
        <v>161</v>
      </c>
      <c r="Q9" s="33">
        <v>0</v>
      </c>
      <c r="R9" s="30">
        <v>-100</v>
      </c>
      <c r="S9" s="33">
        <v>0</v>
      </c>
      <c r="T9" s="30" t="s">
        <v>161</v>
      </c>
      <c r="U9" s="33">
        <v>0</v>
      </c>
      <c r="V9" s="30" t="s">
        <v>161</v>
      </c>
      <c r="W9" s="33">
        <v>0</v>
      </c>
      <c r="X9" s="30" t="s">
        <v>161</v>
      </c>
      <c r="Y9" s="33">
        <v>5732</v>
      </c>
      <c r="Z9" s="30">
        <v>21.055966209081301</v>
      </c>
      <c r="AA9" s="33">
        <v>4</v>
      </c>
      <c r="AB9" s="30">
        <v>-33.333333333333336</v>
      </c>
      <c r="AC9" s="33">
        <v>0</v>
      </c>
      <c r="AD9" s="30">
        <v>-100</v>
      </c>
      <c r="AE9" s="33">
        <v>0</v>
      </c>
      <c r="AF9" s="30">
        <v>-100</v>
      </c>
      <c r="AG9" s="33">
        <v>16</v>
      </c>
      <c r="AH9" s="30">
        <v>700</v>
      </c>
      <c r="AI9" s="33">
        <v>20</v>
      </c>
      <c r="AJ9" s="30">
        <v>81.818181818181813</v>
      </c>
    </row>
    <row r="10" spans="1:37" x14ac:dyDescent="0.25">
      <c r="A10" s="8"/>
      <c r="B10" s="18" t="s">
        <v>14</v>
      </c>
      <c r="C10" s="33">
        <v>49424</v>
      </c>
      <c r="D10" s="33">
        <v>35246</v>
      </c>
      <c r="E10" s="30">
        <v>40.225841230210513</v>
      </c>
      <c r="F10" s="34">
        <v>3.8890108532548351</v>
      </c>
      <c r="G10" s="33">
        <v>32580</v>
      </c>
      <c r="H10" s="30">
        <v>36.20970776370249</v>
      </c>
      <c r="I10" s="33">
        <v>2188</v>
      </c>
      <c r="J10" s="30">
        <v>31.490384615384627</v>
      </c>
      <c r="K10" s="33">
        <v>67</v>
      </c>
      <c r="L10" s="30">
        <v>-4.2857142857142811</v>
      </c>
      <c r="M10" s="33">
        <v>893</v>
      </c>
      <c r="N10" s="30">
        <v>14.781491002570689</v>
      </c>
      <c r="O10" s="33">
        <v>53</v>
      </c>
      <c r="P10" s="30">
        <v>178.9473684210526</v>
      </c>
      <c r="Q10" s="33">
        <v>29</v>
      </c>
      <c r="R10" s="30">
        <v>-65.476190476190482</v>
      </c>
      <c r="S10" s="33">
        <v>683</v>
      </c>
      <c r="T10" s="30">
        <v>7.8988941548183256</v>
      </c>
      <c r="U10" s="33">
        <v>4</v>
      </c>
      <c r="V10" s="30" t="s">
        <v>161</v>
      </c>
      <c r="W10" s="33">
        <v>3</v>
      </c>
      <c r="X10" s="30">
        <v>50</v>
      </c>
      <c r="Y10" s="33">
        <v>36500</v>
      </c>
      <c r="Z10" s="30">
        <v>34.34428944753212</v>
      </c>
      <c r="AA10" s="33">
        <v>4721</v>
      </c>
      <c r="AB10" s="30">
        <v>96.872393661384493</v>
      </c>
      <c r="AC10" s="33">
        <v>478</v>
      </c>
      <c r="AD10" s="30">
        <v>41.420118343195256</v>
      </c>
      <c r="AE10" s="33">
        <v>10</v>
      </c>
      <c r="AF10" s="30">
        <v>-98.740554156171285</v>
      </c>
      <c r="AG10" s="33">
        <v>7715</v>
      </c>
      <c r="AH10" s="30">
        <v>69.672311414119207</v>
      </c>
      <c r="AI10" s="33">
        <v>12924</v>
      </c>
      <c r="AJ10" s="30">
        <v>60.009904667574588</v>
      </c>
    </row>
    <row r="11" spans="1:37" x14ac:dyDescent="0.25">
      <c r="A11" s="8"/>
      <c r="B11" s="18" t="s">
        <v>16</v>
      </c>
      <c r="C11" s="33">
        <v>33743</v>
      </c>
      <c r="D11" s="33">
        <v>27708</v>
      </c>
      <c r="E11" s="30">
        <v>21.780713151436416</v>
      </c>
      <c r="F11" s="34">
        <v>2.6551249033137325</v>
      </c>
      <c r="G11" s="33">
        <v>24522</v>
      </c>
      <c r="H11" s="30">
        <v>16.240045506257104</v>
      </c>
      <c r="I11" s="33">
        <v>1290</v>
      </c>
      <c r="J11" s="30">
        <v>3.5313001605136396</v>
      </c>
      <c r="K11" s="33">
        <v>168</v>
      </c>
      <c r="L11" s="30">
        <v>-5.6179775280898898</v>
      </c>
      <c r="M11" s="33">
        <v>524</v>
      </c>
      <c r="N11" s="30">
        <v>70.684039087947895</v>
      </c>
      <c r="O11" s="33">
        <v>2</v>
      </c>
      <c r="P11" s="30">
        <v>0</v>
      </c>
      <c r="Q11" s="33">
        <v>4</v>
      </c>
      <c r="R11" s="30">
        <v>100</v>
      </c>
      <c r="S11" s="33">
        <v>0</v>
      </c>
      <c r="T11" s="30" t="s">
        <v>161</v>
      </c>
      <c r="U11" s="33">
        <v>0</v>
      </c>
      <c r="V11" s="30" t="s">
        <v>161</v>
      </c>
      <c r="W11" s="33">
        <v>0</v>
      </c>
      <c r="X11" s="30" t="s">
        <v>161</v>
      </c>
      <c r="Y11" s="33">
        <v>26510</v>
      </c>
      <c r="Z11" s="30">
        <v>16.114055450921995</v>
      </c>
      <c r="AA11" s="33">
        <v>2007</v>
      </c>
      <c r="AB11" s="30">
        <v>358.21917808219183</v>
      </c>
      <c r="AC11" s="33">
        <v>105</v>
      </c>
      <c r="AD11" s="30">
        <v>16.666666666666675</v>
      </c>
      <c r="AE11" s="33">
        <v>511</v>
      </c>
      <c r="AF11" s="30">
        <v>-70.998864926220207</v>
      </c>
      <c r="AG11" s="33">
        <v>4610</v>
      </c>
      <c r="AH11" s="30">
        <v>78.198685736374188</v>
      </c>
      <c r="AI11" s="33">
        <v>7233</v>
      </c>
      <c r="AJ11" s="30">
        <v>48.308386303055158</v>
      </c>
    </row>
    <row r="12" spans="1:37" x14ac:dyDescent="0.25">
      <c r="A12" s="8"/>
      <c r="B12" s="18" t="s">
        <v>12</v>
      </c>
      <c r="C12" s="33">
        <v>32742</v>
      </c>
      <c r="D12" s="33">
        <v>33449</v>
      </c>
      <c r="E12" s="30">
        <v>-2.1136655804358861</v>
      </c>
      <c r="F12" s="34">
        <v>2.5763595289185379</v>
      </c>
      <c r="G12" s="33">
        <v>27442</v>
      </c>
      <c r="H12" s="30">
        <v>-2.839541141481372</v>
      </c>
      <c r="I12" s="33">
        <v>4709</v>
      </c>
      <c r="J12" s="30">
        <v>0.79195205479452024</v>
      </c>
      <c r="K12" s="33">
        <v>134</v>
      </c>
      <c r="L12" s="30">
        <v>69.620253164556956</v>
      </c>
      <c r="M12" s="33">
        <v>64</v>
      </c>
      <c r="N12" s="30">
        <v>300</v>
      </c>
      <c r="O12" s="33">
        <v>246</v>
      </c>
      <c r="P12" s="30">
        <v>15.492957746478876</v>
      </c>
      <c r="Q12" s="33">
        <v>12</v>
      </c>
      <c r="R12" s="30">
        <v>-82.089552238805979</v>
      </c>
      <c r="S12" s="33">
        <v>0</v>
      </c>
      <c r="T12" s="30" t="s">
        <v>161</v>
      </c>
      <c r="U12" s="33">
        <v>13</v>
      </c>
      <c r="V12" s="30">
        <v>1200</v>
      </c>
      <c r="W12" s="33">
        <v>0</v>
      </c>
      <c r="X12" s="30" t="s">
        <v>161</v>
      </c>
      <c r="Y12" s="33">
        <v>32620</v>
      </c>
      <c r="Z12" s="30">
        <v>-2.0185029436501245</v>
      </c>
      <c r="AA12" s="33">
        <v>54</v>
      </c>
      <c r="AB12" s="30">
        <v>-41.935483870967737</v>
      </c>
      <c r="AC12" s="33">
        <v>2</v>
      </c>
      <c r="AD12" s="30" t="s">
        <v>161</v>
      </c>
      <c r="AE12" s="33">
        <v>1</v>
      </c>
      <c r="AF12" s="30" t="s">
        <v>161</v>
      </c>
      <c r="AG12" s="33">
        <v>65</v>
      </c>
      <c r="AH12" s="30">
        <v>1.5625</v>
      </c>
      <c r="AI12" s="33">
        <v>122</v>
      </c>
      <c r="AJ12" s="30">
        <v>-22.292993630573243</v>
      </c>
    </row>
    <row r="13" spans="1:37" x14ac:dyDescent="0.25">
      <c r="A13" s="8"/>
      <c r="B13" s="18" t="s">
        <v>18</v>
      </c>
      <c r="C13" s="33">
        <v>36169</v>
      </c>
      <c r="D13" s="33">
        <v>31728</v>
      </c>
      <c r="E13" s="30">
        <v>13.997100353000501</v>
      </c>
      <c r="F13" s="34">
        <v>2.8460188076920958</v>
      </c>
      <c r="G13" s="33">
        <v>27825</v>
      </c>
      <c r="H13" s="30">
        <v>10.189291937272294</v>
      </c>
      <c r="I13" s="33">
        <v>7289</v>
      </c>
      <c r="J13" s="30">
        <v>39.235912129894942</v>
      </c>
      <c r="K13" s="33">
        <v>55</v>
      </c>
      <c r="L13" s="30">
        <v>30.952380952380953</v>
      </c>
      <c r="M13" s="33">
        <v>292</v>
      </c>
      <c r="N13" s="30">
        <v>-41.71656686626747</v>
      </c>
      <c r="O13" s="33">
        <v>191</v>
      </c>
      <c r="P13" s="30">
        <v>223.72881355932202</v>
      </c>
      <c r="Q13" s="33">
        <v>62</v>
      </c>
      <c r="R13" s="30">
        <v>1966.6666666666667</v>
      </c>
      <c r="S13" s="33">
        <v>0</v>
      </c>
      <c r="T13" s="30" t="s">
        <v>161</v>
      </c>
      <c r="U13" s="33">
        <v>0</v>
      </c>
      <c r="V13" s="30">
        <v>-100</v>
      </c>
      <c r="W13" s="33">
        <v>0</v>
      </c>
      <c r="X13" s="30" t="s">
        <v>161</v>
      </c>
      <c r="Y13" s="33">
        <v>35714</v>
      </c>
      <c r="Z13" s="30">
        <v>13.982063638974873</v>
      </c>
      <c r="AA13" s="33">
        <v>50</v>
      </c>
      <c r="AB13" s="30">
        <v>61.290322580645153</v>
      </c>
      <c r="AC13" s="33">
        <v>27</v>
      </c>
      <c r="AD13" s="30">
        <v>107.69230769230771</v>
      </c>
      <c r="AE13" s="33">
        <v>0</v>
      </c>
      <c r="AF13" s="30">
        <v>-100</v>
      </c>
      <c r="AG13" s="33">
        <v>378</v>
      </c>
      <c r="AH13" s="30">
        <v>28.135593220338983</v>
      </c>
      <c r="AI13" s="33">
        <v>455</v>
      </c>
      <c r="AJ13" s="30">
        <v>15.189873417721511</v>
      </c>
    </row>
    <row r="14" spans="1:37" x14ac:dyDescent="0.25">
      <c r="A14" s="8"/>
      <c r="B14" s="18" t="s">
        <v>19</v>
      </c>
      <c r="C14" s="33">
        <v>10670</v>
      </c>
      <c r="D14" s="33">
        <v>9207</v>
      </c>
      <c r="E14" s="30">
        <v>15.890083632019113</v>
      </c>
      <c r="F14" s="34">
        <v>0.83958695783888582</v>
      </c>
      <c r="G14" s="33">
        <v>5403</v>
      </c>
      <c r="H14" s="30">
        <v>0.46485682409818097</v>
      </c>
      <c r="I14" s="33">
        <v>435</v>
      </c>
      <c r="J14" s="30">
        <v>52.097902097902107</v>
      </c>
      <c r="K14" s="33">
        <v>79</v>
      </c>
      <c r="L14" s="30">
        <v>6.7567567567567544</v>
      </c>
      <c r="M14" s="33">
        <v>111</v>
      </c>
      <c r="N14" s="30">
        <v>44.15584415584415</v>
      </c>
      <c r="O14" s="33">
        <v>12</v>
      </c>
      <c r="P14" s="30">
        <v>140</v>
      </c>
      <c r="Q14" s="33">
        <v>2</v>
      </c>
      <c r="R14" s="30" t="s">
        <v>161</v>
      </c>
      <c r="S14" s="33">
        <v>0</v>
      </c>
      <c r="T14" s="30" t="s">
        <v>161</v>
      </c>
      <c r="U14" s="33">
        <v>1</v>
      </c>
      <c r="V14" s="30" t="s">
        <v>161</v>
      </c>
      <c r="W14" s="33">
        <v>0</v>
      </c>
      <c r="X14" s="30" t="s">
        <v>161</v>
      </c>
      <c r="Y14" s="33">
        <v>6043</v>
      </c>
      <c r="Z14" s="30">
        <v>3.8316151202749227</v>
      </c>
      <c r="AA14" s="33">
        <v>1740</v>
      </c>
      <c r="AB14" s="30">
        <v>70.923379174852656</v>
      </c>
      <c r="AC14" s="33">
        <v>115</v>
      </c>
      <c r="AD14" s="30">
        <v>23.655913978494624</v>
      </c>
      <c r="AE14" s="33">
        <v>0</v>
      </c>
      <c r="AF14" s="30">
        <v>-100</v>
      </c>
      <c r="AG14" s="33">
        <v>2772</v>
      </c>
      <c r="AH14" s="30">
        <v>173.37278106508879</v>
      </c>
      <c r="AI14" s="33">
        <v>4627</v>
      </c>
      <c r="AJ14" s="30">
        <v>36.610569825804554</v>
      </c>
    </row>
    <row r="15" spans="1:37" x14ac:dyDescent="0.25">
      <c r="A15" s="8"/>
      <c r="B15" s="18" t="s">
        <v>15</v>
      </c>
      <c r="C15" s="33">
        <v>31394</v>
      </c>
      <c r="D15" s="33">
        <v>33106</v>
      </c>
      <c r="E15" s="30">
        <v>-5.1712680480879625</v>
      </c>
      <c r="F15" s="34">
        <v>2.4702898738888455</v>
      </c>
      <c r="G15" s="33">
        <v>28686</v>
      </c>
      <c r="H15" s="30">
        <v>-1.3277380297193164</v>
      </c>
      <c r="I15" s="33">
        <v>1329</v>
      </c>
      <c r="J15" s="30">
        <v>-55.788423153692612</v>
      </c>
      <c r="K15" s="33">
        <v>193</v>
      </c>
      <c r="L15" s="30">
        <v>10.919540229885062</v>
      </c>
      <c r="M15" s="33">
        <v>870</v>
      </c>
      <c r="N15" s="30">
        <v>42.389525368248783</v>
      </c>
      <c r="O15" s="33">
        <v>23</v>
      </c>
      <c r="P15" s="30">
        <v>91.666666666666671</v>
      </c>
      <c r="Q15" s="33">
        <v>4</v>
      </c>
      <c r="R15" s="30">
        <v>300</v>
      </c>
      <c r="S15" s="33">
        <v>0</v>
      </c>
      <c r="T15" s="30" t="s">
        <v>161</v>
      </c>
      <c r="U15" s="33">
        <v>4</v>
      </c>
      <c r="V15" s="30" t="s">
        <v>161</v>
      </c>
      <c r="W15" s="33">
        <v>0</v>
      </c>
      <c r="X15" s="30" t="s">
        <v>161</v>
      </c>
      <c r="Y15" s="33">
        <v>31109</v>
      </c>
      <c r="Z15" s="30">
        <v>-5.3747414527314792</v>
      </c>
      <c r="AA15" s="33">
        <v>88</v>
      </c>
      <c r="AB15" s="30">
        <v>109.52380952380953</v>
      </c>
      <c r="AC15" s="33">
        <v>3</v>
      </c>
      <c r="AD15" s="30">
        <v>-25</v>
      </c>
      <c r="AE15" s="33">
        <v>14</v>
      </c>
      <c r="AF15" s="30">
        <v>-89.312977099236647</v>
      </c>
      <c r="AG15" s="33">
        <v>180</v>
      </c>
      <c r="AH15" s="30">
        <v>239.62264150943398</v>
      </c>
      <c r="AI15" s="33">
        <v>285</v>
      </c>
      <c r="AJ15" s="30">
        <v>23.913043478260864</v>
      </c>
    </row>
    <row r="16" spans="1:37" x14ac:dyDescent="0.25">
      <c r="A16" s="8"/>
      <c r="B16" s="18" t="s">
        <v>17</v>
      </c>
      <c r="C16" s="33">
        <v>61548</v>
      </c>
      <c r="D16" s="33">
        <v>56397</v>
      </c>
      <c r="E16" s="30">
        <v>9.1334645459864916</v>
      </c>
      <c r="F16" s="34">
        <v>4.8430082550204077</v>
      </c>
      <c r="G16" s="33">
        <v>53561</v>
      </c>
      <c r="H16" s="30">
        <v>10.970455393030299</v>
      </c>
      <c r="I16" s="33">
        <v>3547</v>
      </c>
      <c r="J16" s="30">
        <v>18.07589880159788</v>
      </c>
      <c r="K16" s="33">
        <v>528</v>
      </c>
      <c r="L16" s="30">
        <v>-23.367198838896954</v>
      </c>
      <c r="M16" s="33">
        <v>3702</v>
      </c>
      <c r="N16" s="30">
        <v>-14.739751266697375</v>
      </c>
      <c r="O16" s="33">
        <v>12</v>
      </c>
      <c r="P16" s="30">
        <v>200</v>
      </c>
      <c r="Q16" s="33">
        <v>4</v>
      </c>
      <c r="R16" s="30" t="s">
        <v>161</v>
      </c>
      <c r="S16" s="33">
        <v>3</v>
      </c>
      <c r="T16" s="30" t="s">
        <v>161</v>
      </c>
      <c r="U16" s="33">
        <v>2</v>
      </c>
      <c r="V16" s="30" t="s">
        <v>161</v>
      </c>
      <c r="W16" s="33">
        <v>0</v>
      </c>
      <c r="X16" s="30" t="s">
        <v>161</v>
      </c>
      <c r="Y16" s="33">
        <v>61359</v>
      </c>
      <c r="Z16" s="30">
        <v>8.9761122458041029</v>
      </c>
      <c r="AA16" s="33">
        <v>171</v>
      </c>
      <c r="AB16" s="30">
        <v>134.24657534246575</v>
      </c>
      <c r="AC16" s="33">
        <v>1</v>
      </c>
      <c r="AD16" s="30" t="s">
        <v>161</v>
      </c>
      <c r="AE16" s="33">
        <v>0</v>
      </c>
      <c r="AF16" s="30">
        <v>-100</v>
      </c>
      <c r="AG16" s="33">
        <v>17</v>
      </c>
      <c r="AH16" s="30">
        <v>54.54545454545454</v>
      </c>
      <c r="AI16" s="33">
        <v>189</v>
      </c>
      <c r="AJ16" s="30">
        <v>105.43478260869566</v>
      </c>
    </row>
    <row r="17" spans="1:36" x14ac:dyDescent="0.25">
      <c r="A17" s="8"/>
      <c r="B17" s="18" t="s">
        <v>20</v>
      </c>
      <c r="C17" s="33">
        <v>12329</v>
      </c>
      <c r="D17" s="33">
        <v>11076</v>
      </c>
      <c r="E17" s="30">
        <v>11.312748284579266</v>
      </c>
      <c r="F17" s="34">
        <v>0.9701281727456067</v>
      </c>
      <c r="G17" s="33">
        <v>10952</v>
      </c>
      <c r="H17" s="30">
        <v>11.516138886060489</v>
      </c>
      <c r="I17" s="33">
        <v>819</v>
      </c>
      <c r="J17" s="30">
        <v>-6.399999999999995</v>
      </c>
      <c r="K17" s="33">
        <v>60</v>
      </c>
      <c r="L17" s="30">
        <v>106.89655172413795</v>
      </c>
      <c r="M17" s="33">
        <v>283</v>
      </c>
      <c r="N17" s="30">
        <v>87.41721854304636</v>
      </c>
      <c r="O17" s="33">
        <v>108</v>
      </c>
      <c r="P17" s="30">
        <v>3500</v>
      </c>
      <c r="Q17" s="33">
        <v>14</v>
      </c>
      <c r="R17" s="30" t="s">
        <v>161</v>
      </c>
      <c r="S17" s="33">
        <v>0</v>
      </c>
      <c r="T17" s="30">
        <v>-100</v>
      </c>
      <c r="U17" s="33">
        <v>0</v>
      </c>
      <c r="V17" s="30" t="s">
        <v>161</v>
      </c>
      <c r="W17" s="33">
        <v>0</v>
      </c>
      <c r="X17" s="30" t="s">
        <v>161</v>
      </c>
      <c r="Y17" s="33">
        <v>12236</v>
      </c>
      <c r="Z17" s="30">
        <v>11.347711347711353</v>
      </c>
      <c r="AA17" s="33">
        <v>7</v>
      </c>
      <c r="AB17" s="30">
        <v>0</v>
      </c>
      <c r="AC17" s="33">
        <v>1</v>
      </c>
      <c r="AD17" s="30" t="s">
        <v>161</v>
      </c>
      <c r="AE17" s="33">
        <v>13</v>
      </c>
      <c r="AF17" s="30">
        <v>-83.75</v>
      </c>
      <c r="AG17" s="33">
        <v>72</v>
      </c>
      <c r="AH17" s="30" t="s">
        <v>161</v>
      </c>
      <c r="AI17" s="33">
        <v>93</v>
      </c>
      <c r="AJ17" s="30">
        <v>6.8965517241379226</v>
      </c>
    </row>
    <row r="18" spans="1:36" x14ac:dyDescent="0.25">
      <c r="A18" s="8"/>
      <c r="B18" s="18" t="s">
        <v>22</v>
      </c>
      <c r="C18" s="33">
        <v>3786</v>
      </c>
      <c r="D18" s="33">
        <v>3687</v>
      </c>
      <c r="E18" s="30">
        <v>2.6851098454027555</v>
      </c>
      <c r="F18" s="34">
        <v>0.29790779966054565</v>
      </c>
      <c r="G18" s="33">
        <v>3729</v>
      </c>
      <c r="H18" s="30">
        <v>2.8973509933774899</v>
      </c>
      <c r="I18" s="33">
        <v>26</v>
      </c>
      <c r="J18" s="30">
        <v>-40.909090909090907</v>
      </c>
      <c r="K18" s="33">
        <v>22</v>
      </c>
      <c r="L18" s="30">
        <v>120.00000000000001</v>
      </c>
      <c r="M18" s="33">
        <v>0</v>
      </c>
      <c r="N18" s="30" t="s">
        <v>161</v>
      </c>
      <c r="O18" s="33">
        <v>3</v>
      </c>
      <c r="P18" s="30">
        <v>50</v>
      </c>
      <c r="Q18" s="33">
        <v>1</v>
      </c>
      <c r="R18" s="30" t="s">
        <v>161</v>
      </c>
      <c r="S18" s="33">
        <v>0</v>
      </c>
      <c r="T18" s="30" t="s">
        <v>161</v>
      </c>
      <c r="U18" s="33">
        <v>0</v>
      </c>
      <c r="V18" s="30" t="s">
        <v>161</v>
      </c>
      <c r="W18" s="33">
        <v>1</v>
      </c>
      <c r="X18" s="30" t="s">
        <v>161</v>
      </c>
      <c r="Y18" s="33">
        <v>3782</v>
      </c>
      <c r="Z18" s="30">
        <v>2.7717391304347805</v>
      </c>
      <c r="AA18" s="33">
        <v>0</v>
      </c>
      <c r="AB18" s="30">
        <v>-100</v>
      </c>
      <c r="AC18" s="33">
        <v>0</v>
      </c>
      <c r="AD18" s="30" t="s">
        <v>161</v>
      </c>
      <c r="AE18" s="33">
        <v>0</v>
      </c>
      <c r="AF18" s="30" t="s">
        <v>161</v>
      </c>
      <c r="AG18" s="33">
        <v>4</v>
      </c>
      <c r="AH18" s="30">
        <v>-33.333333333333336</v>
      </c>
      <c r="AI18" s="33">
        <v>4</v>
      </c>
      <c r="AJ18" s="30">
        <v>-42.857142857142861</v>
      </c>
    </row>
    <row r="19" spans="1:36" x14ac:dyDescent="0.25">
      <c r="A19" s="8"/>
      <c r="B19" s="18" t="s">
        <v>21</v>
      </c>
      <c r="C19" s="33">
        <v>6582</v>
      </c>
      <c r="D19" s="33">
        <v>5816</v>
      </c>
      <c r="E19" s="30">
        <v>13.170563961485549</v>
      </c>
      <c r="F19" s="34">
        <v>0.51791577849067916</v>
      </c>
      <c r="G19" s="33">
        <v>2107</v>
      </c>
      <c r="H19" s="30">
        <v>-27.51977984176126</v>
      </c>
      <c r="I19" s="33">
        <v>496</v>
      </c>
      <c r="J19" s="30">
        <v>45.029239766081865</v>
      </c>
      <c r="K19" s="33">
        <v>5</v>
      </c>
      <c r="L19" s="30">
        <v>-37.5</v>
      </c>
      <c r="M19" s="33">
        <v>21</v>
      </c>
      <c r="N19" s="30">
        <v>50</v>
      </c>
      <c r="O19" s="33">
        <v>3</v>
      </c>
      <c r="P19" s="30">
        <v>0</v>
      </c>
      <c r="Q19" s="33">
        <v>1</v>
      </c>
      <c r="R19" s="30" t="s">
        <v>161</v>
      </c>
      <c r="S19" s="33">
        <v>0</v>
      </c>
      <c r="T19" s="30" t="s">
        <v>161</v>
      </c>
      <c r="U19" s="33">
        <v>0</v>
      </c>
      <c r="V19" s="30" t="s">
        <v>161</v>
      </c>
      <c r="W19" s="33">
        <v>0</v>
      </c>
      <c r="X19" s="30" t="s">
        <v>161</v>
      </c>
      <c r="Y19" s="33">
        <v>2633</v>
      </c>
      <c r="Z19" s="30">
        <v>-19.578497251069027</v>
      </c>
      <c r="AA19" s="33">
        <v>630</v>
      </c>
      <c r="AB19" s="30">
        <v>68.44919786096257</v>
      </c>
      <c r="AC19" s="33">
        <v>105</v>
      </c>
      <c r="AD19" s="30">
        <v>-10.256410256410254</v>
      </c>
      <c r="AE19" s="33">
        <v>671</v>
      </c>
      <c r="AF19" s="30">
        <v>119.28104575163401</v>
      </c>
      <c r="AG19" s="33">
        <v>2543</v>
      </c>
      <c r="AH19" s="30">
        <v>45.730659025787965</v>
      </c>
      <c r="AI19" s="33">
        <v>3949</v>
      </c>
      <c r="AJ19" s="30">
        <v>55.3501180173092</v>
      </c>
    </row>
    <row r="20" spans="1:36" x14ac:dyDescent="0.25">
      <c r="A20" s="8"/>
      <c r="B20" s="18" t="s">
        <v>24</v>
      </c>
      <c r="C20" s="33">
        <v>2480</v>
      </c>
      <c r="D20" s="33">
        <v>2305</v>
      </c>
      <c r="E20" s="30">
        <v>7.5921908893709311</v>
      </c>
      <c r="F20" s="34">
        <v>0.19514298551456766</v>
      </c>
      <c r="G20" s="33">
        <v>2390</v>
      </c>
      <c r="H20" s="30">
        <v>7.126848946660691</v>
      </c>
      <c r="I20" s="33">
        <v>23</v>
      </c>
      <c r="J20" s="30">
        <v>64.285714285714278</v>
      </c>
      <c r="K20" s="33">
        <v>46</v>
      </c>
      <c r="L20" s="30">
        <v>-22.033898305084744</v>
      </c>
      <c r="M20" s="33">
        <v>8</v>
      </c>
      <c r="N20" s="30" t="s">
        <v>161</v>
      </c>
      <c r="O20" s="33">
        <v>0</v>
      </c>
      <c r="P20" s="30" t="s">
        <v>161</v>
      </c>
      <c r="Q20" s="33">
        <v>0</v>
      </c>
      <c r="R20" s="30" t="s">
        <v>161</v>
      </c>
      <c r="S20" s="33">
        <v>0</v>
      </c>
      <c r="T20" s="30" t="s">
        <v>161</v>
      </c>
      <c r="U20" s="33">
        <v>0</v>
      </c>
      <c r="V20" s="30" t="s">
        <v>161</v>
      </c>
      <c r="W20" s="33">
        <v>0</v>
      </c>
      <c r="X20" s="30" t="s">
        <v>161</v>
      </c>
      <c r="Y20" s="33">
        <v>2467</v>
      </c>
      <c r="Z20" s="30">
        <v>7.0746527777777679</v>
      </c>
      <c r="AA20" s="33">
        <v>0</v>
      </c>
      <c r="AB20" s="30" t="s">
        <v>161</v>
      </c>
      <c r="AC20" s="33">
        <v>0</v>
      </c>
      <c r="AD20" s="30" t="s">
        <v>161</v>
      </c>
      <c r="AE20" s="33">
        <v>0</v>
      </c>
      <c r="AF20" s="30" t="s">
        <v>161</v>
      </c>
      <c r="AG20" s="33">
        <v>13</v>
      </c>
      <c r="AH20" s="30">
        <v>1200</v>
      </c>
      <c r="AI20" s="33">
        <v>13</v>
      </c>
      <c r="AJ20" s="30">
        <v>1200</v>
      </c>
    </row>
    <row r="21" spans="1:36" x14ac:dyDescent="0.25">
      <c r="A21" s="8"/>
      <c r="B21" s="18" t="s">
        <v>23</v>
      </c>
      <c r="C21" s="33">
        <v>3209</v>
      </c>
      <c r="D21" s="33">
        <v>3253</v>
      </c>
      <c r="E21" s="30">
        <v>-1.3525976022133457</v>
      </c>
      <c r="F21" s="34">
        <v>0.25250558085332564</v>
      </c>
      <c r="G21" s="33">
        <v>3089</v>
      </c>
      <c r="H21" s="30">
        <v>-2.153943617358256</v>
      </c>
      <c r="I21" s="33">
        <v>24</v>
      </c>
      <c r="J21" s="30">
        <v>200</v>
      </c>
      <c r="K21" s="33">
        <v>79</v>
      </c>
      <c r="L21" s="30">
        <v>139.39393939393941</v>
      </c>
      <c r="M21" s="33">
        <v>3</v>
      </c>
      <c r="N21" s="30">
        <v>50</v>
      </c>
      <c r="O21" s="33">
        <v>1</v>
      </c>
      <c r="P21" s="30">
        <v>0</v>
      </c>
      <c r="Q21" s="33">
        <v>3</v>
      </c>
      <c r="R21" s="30" t="s">
        <v>161</v>
      </c>
      <c r="S21" s="33">
        <v>0</v>
      </c>
      <c r="T21" s="30" t="s">
        <v>161</v>
      </c>
      <c r="U21" s="33">
        <v>0</v>
      </c>
      <c r="V21" s="30" t="s">
        <v>161</v>
      </c>
      <c r="W21" s="33">
        <v>0</v>
      </c>
      <c r="X21" s="30" t="s">
        <v>161</v>
      </c>
      <c r="Y21" s="33">
        <v>3199</v>
      </c>
      <c r="Z21" s="30">
        <v>-6.2480474851611678E-2</v>
      </c>
      <c r="AA21" s="33">
        <v>0</v>
      </c>
      <c r="AB21" s="30" t="s">
        <v>161</v>
      </c>
      <c r="AC21" s="33">
        <v>0</v>
      </c>
      <c r="AD21" s="30" t="s">
        <v>161</v>
      </c>
      <c r="AE21" s="33">
        <v>0</v>
      </c>
      <c r="AF21" s="30" t="s">
        <v>161</v>
      </c>
      <c r="AG21" s="33">
        <v>10</v>
      </c>
      <c r="AH21" s="30">
        <v>-80.769230769230774</v>
      </c>
      <c r="AI21" s="33">
        <v>10</v>
      </c>
      <c r="AJ21" s="30">
        <v>-80.769230769230774</v>
      </c>
    </row>
    <row r="22" spans="1:36" x14ac:dyDescent="0.25">
      <c r="A22" s="8"/>
      <c r="B22" s="18" t="s">
        <v>123</v>
      </c>
      <c r="C22" s="33">
        <v>2567</v>
      </c>
      <c r="D22" s="33">
        <v>2312</v>
      </c>
      <c r="E22" s="30">
        <v>11.029411764705888</v>
      </c>
      <c r="F22" s="34">
        <v>0.20198872734511902</v>
      </c>
      <c r="G22" s="33">
        <v>2262</v>
      </c>
      <c r="H22" s="30">
        <v>8.1261950286806837</v>
      </c>
      <c r="I22" s="33">
        <v>30</v>
      </c>
      <c r="J22" s="30">
        <v>-21.052631578947366</v>
      </c>
      <c r="K22" s="33">
        <v>72</v>
      </c>
      <c r="L22" s="30">
        <v>227.27272727272728</v>
      </c>
      <c r="M22" s="33">
        <v>15</v>
      </c>
      <c r="N22" s="30">
        <v>114.28571428571428</v>
      </c>
      <c r="O22" s="33">
        <v>3</v>
      </c>
      <c r="P22" s="30">
        <v>50</v>
      </c>
      <c r="Q22" s="33">
        <v>1</v>
      </c>
      <c r="R22" s="30">
        <v>-66.666666666666671</v>
      </c>
      <c r="S22" s="33">
        <v>0</v>
      </c>
      <c r="T22" s="30" t="s">
        <v>161</v>
      </c>
      <c r="U22" s="33">
        <v>0</v>
      </c>
      <c r="V22" s="30" t="s">
        <v>161</v>
      </c>
      <c r="W22" s="33">
        <v>0</v>
      </c>
      <c r="X22" s="30" t="s">
        <v>161</v>
      </c>
      <c r="Y22" s="33">
        <v>2383</v>
      </c>
      <c r="Z22" s="30">
        <v>10.12014787430684</v>
      </c>
      <c r="AA22" s="33">
        <v>28</v>
      </c>
      <c r="AB22" s="30">
        <v>250</v>
      </c>
      <c r="AC22" s="33">
        <v>11</v>
      </c>
      <c r="AD22" s="30" t="s">
        <v>161</v>
      </c>
      <c r="AE22" s="33">
        <v>0</v>
      </c>
      <c r="AF22" s="30">
        <v>-100</v>
      </c>
      <c r="AG22" s="33">
        <v>145</v>
      </c>
      <c r="AH22" s="30">
        <v>8.2089552238805865</v>
      </c>
      <c r="AI22" s="33">
        <v>184</v>
      </c>
      <c r="AJ22" s="30">
        <v>24.324324324324319</v>
      </c>
    </row>
    <row r="23" spans="1:36" x14ac:dyDescent="0.25">
      <c r="A23" s="8"/>
      <c r="B23" s="18" t="s">
        <v>109</v>
      </c>
      <c r="C23" s="33">
        <v>3843</v>
      </c>
      <c r="D23" s="33">
        <v>4055</v>
      </c>
      <c r="E23" s="30">
        <v>-5.2281134401972906</v>
      </c>
      <c r="F23" s="34">
        <v>0.30239294085987239</v>
      </c>
      <c r="G23" s="33">
        <v>3616</v>
      </c>
      <c r="H23" s="30">
        <v>-9.2824887104867031</v>
      </c>
      <c r="I23" s="33">
        <v>183</v>
      </c>
      <c r="J23" s="30">
        <v>603.84615384615381</v>
      </c>
      <c r="K23" s="33">
        <v>6</v>
      </c>
      <c r="L23" s="30">
        <v>-64.705882352941174</v>
      </c>
      <c r="M23" s="33">
        <v>33</v>
      </c>
      <c r="N23" s="30">
        <v>43.478260869565212</v>
      </c>
      <c r="O23" s="33">
        <v>5</v>
      </c>
      <c r="P23" s="30">
        <v>150</v>
      </c>
      <c r="Q23" s="33">
        <v>0</v>
      </c>
      <c r="R23" s="30" t="s">
        <v>161</v>
      </c>
      <c r="S23" s="33">
        <v>0</v>
      </c>
      <c r="T23" s="30" t="s">
        <v>161</v>
      </c>
      <c r="U23" s="33">
        <v>0</v>
      </c>
      <c r="V23" s="30">
        <v>-100</v>
      </c>
      <c r="W23" s="33">
        <v>0</v>
      </c>
      <c r="X23" s="30" t="s">
        <v>161</v>
      </c>
      <c r="Y23" s="33">
        <v>3843</v>
      </c>
      <c r="Z23" s="30">
        <v>-5.2281134401972906</v>
      </c>
      <c r="AA23" s="33">
        <v>0</v>
      </c>
      <c r="AB23" s="30" t="s">
        <v>161</v>
      </c>
      <c r="AC23" s="33">
        <v>0</v>
      </c>
      <c r="AD23" s="30" t="s">
        <v>161</v>
      </c>
      <c r="AE23" s="33">
        <v>0</v>
      </c>
      <c r="AF23" s="30" t="s">
        <v>161</v>
      </c>
      <c r="AG23" s="33">
        <v>0</v>
      </c>
      <c r="AH23" s="30" t="s">
        <v>161</v>
      </c>
      <c r="AI23" s="33">
        <v>0</v>
      </c>
      <c r="AJ23" s="30" t="s">
        <v>161</v>
      </c>
    </row>
    <row r="24" spans="1:36" x14ac:dyDescent="0.25">
      <c r="A24" s="8"/>
      <c r="B24" s="18" t="s">
        <v>25</v>
      </c>
      <c r="C24" s="33">
        <v>1822</v>
      </c>
      <c r="D24" s="33">
        <v>2204</v>
      </c>
      <c r="E24" s="30">
        <v>-17.332123411978216</v>
      </c>
      <c r="F24" s="34">
        <v>0.14336714500304124</v>
      </c>
      <c r="G24" s="33">
        <v>1296</v>
      </c>
      <c r="H24" s="30">
        <v>-22.302158273381288</v>
      </c>
      <c r="I24" s="33">
        <v>193</v>
      </c>
      <c r="J24" s="30">
        <v>-21.544715447154474</v>
      </c>
      <c r="K24" s="33">
        <v>2</v>
      </c>
      <c r="L24" s="30" t="s">
        <v>161</v>
      </c>
      <c r="M24" s="33">
        <v>1</v>
      </c>
      <c r="N24" s="30">
        <v>-85.714285714285722</v>
      </c>
      <c r="O24" s="33">
        <v>30</v>
      </c>
      <c r="P24" s="30">
        <v>-38.775510204081634</v>
      </c>
      <c r="Q24" s="33">
        <v>0</v>
      </c>
      <c r="R24" s="30" t="s">
        <v>161</v>
      </c>
      <c r="S24" s="33">
        <v>0</v>
      </c>
      <c r="T24" s="30" t="s">
        <v>161</v>
      </c>
      <c r="U24" s="33">
        <v>0</v>
      </c>
      <c r="V24" s="30" t="s">
        <v>161</v>
      </c>
      <c r="W24" s="33">
        <v>0</v>
      </c>
      <c r="X24" s="30" t="s">
        <v>161</v>
      </c>
      <c r="Y24" s="33">
        <v>1522</v>
      </c>
      <c r="Z24" s="30">
        <v>-22.741116751269029</v>
      </c>
      <c r="AA24" s="33">
        <v>235</v>
      </c>
      <c r="AB24" s="30">
        <v>4.9107142857142794</v>
      </c>
      <c r="AC24" s="33">
        <v>0</v>
      </c>
      <c r="AD24" s="30">
        <v>-100</v>
      </c>
      <c r="AE24" s="33">
        <v>0</v>
      </c>
      <c r="AF24" s="30" t="s">
        <v>161</v>
      </c>
      <c r="AG24" s="33">
        <v>65</v>
      </c>
      <c r="AH24" s="30">
        <v>983.33333333333337</v>
      </c>
      <c r="AI24" s="33">
        <v>300</v>
      </c>
      <c r="AJ24" s="30">
        <v>28.205128205128215</v>
      </c>
    </row>
    <row r="25" spans="1:36" x14ac:dyDescent="0.25">
      <c r="A25" s="8"/>
      <c r="B25" s="18" t="s">
        <v>28</v>
      </c>
      <c r="C25" s="33">
        <v>1698</v>
      </c>
      <c r="D25" s="33">
        <v>1755</v>
      </c>
      <c r="E25" s="30">
        <v>-3.2478632478632474</v>
      </c>
      <c r="F25" s="34">
        <v>0.13360999572731286</v>
      </c>
      <c r="G25" s="33">
        <v>1168</v>
      </c>
      <c r="H25" s="30">
        <v>-26.262626262626267</v>
      </c>
      <c r="I25" s="33">
        <v>99</v>
      </c>
      <c r="J25" s="30">
        <v>229.99999999999997</v>
      </c>
      <c r="K25" s="33">
        <v>139</v>
      </c>
      <c r="L25" s="30">
        <v>1290</v>
      </c>
      <c r="M25" s="33">
        <v>2</v>
      </c>
      <c r="N25" s="30">
        <v>-71.428571428571431</v>
      </c>
      <c r="O25" s="33">
        <v>5</v>
      </c>
      <c r="P25" s="30">
        <v>400</v>
      </c>
      <c r="Q25" s="33">
        <v>1</v>
      </c>
      <c r="R25" s="30">
        <v>0</v>
      </c>
      <c r="S25" s="33">
        <v>0</v>
      </c>
      <c r="T25" s="30" t="s">
        <v>161</v>
      </c>
      <c r="U25" s="33">
        <v>0</v>
      </c>
      <c r="V25" s="30" t="s">
        <v>161</v>
      </c>
      <c r="W25" s="33">
        <v>0</v>
      </c>
      <c r="X25" s="30" t="s">
        <v>161</v>
      </c>
      <c r="Y25" s="33">
        <v>1414</v>
      </c>
      <c r="Z25" s="30">
        <v>-13.410900183710961</v>
      </c>
      <c r="AA25" s="33">
        <v>121</v>
      </c>
      <c r="AB25" s="30">
        <v>505</v>
      </c>
      <c r="AC25" s="33">
        <v>15</v>
      </c>
      <c r="AD25" s="30">
        <v>36.363636363636353</v>
      </c>
      <c r="AE25" s="33">
        <v>0</v>
      </c>
      <c r="AF25" s="30" t="s">
        <v>161</v>
      </c>
      <c r="AG25" s="33">
        <v>148</v>
      </c>
      <c r="AH25" s="30">
        <v>62.637362637362635</v>
      </c>
      <c r="AI25" s="33">
        <v>284</v>
      </c>
      <c r="AJ25" s="30">
        <v>132.78688524590163</v>
      </c>
    </row>
    <row r="26" spans="1:36" x14ac:dyDescent="0.25">
      <c r="A26" s="8"/>
      <c r="B26" s="18" t="s">
        <v>27</v>
      </c>
      <c r="C26" s="33">
        <v>997</v>
      </c>
      <c r="D26" s="33">
        <v>1168</v>
      </c>
      <c r="E26" s="30">
        <v>-14.640410958904104</v>
      </c>
      <c r="F26" s="34">
        <v>7.8450627644364501E-2</v>
      </c>
      <c r="G26" s="33">
        <v>911</v>
      </c>
      <c r="H26" s="30">
        <v>-8.3501006036217351</v>
      </c>
      <c r="I26" s="33">
        <v>37</v>
      </c>
      <c r="J26" s="30">
        <v>-40.322580645161288</v>
      </c>
      <c r="K26" s="33">
        <v>7</v>
      </c>
      <c r="L26" s="30">
        <v>16.666666666666675</v>
      </c>
      <c r="M26" s="33">
        <v>1</v>
      </c>
      <c r="N26" s="30">
        <v>-50</v>
      </c>
      <c r="O26" s="33">
        <v>3</v>
      </c>
      <c r="P26" s="30">
        <v>50</v>
      </c>
      <c r="Q26" s="33">
        <v>1</v>
      </c>
      <c r="R26" s="30">
        <v>0</v>
      </c>
      <c r="S26" s="33">
        <v>0</v>
      </c>
      <c r="T26" s="30" t="s">
        <v>161</v>
      </c>
      <c r="U26" s="33">
        <v>0</v>
      </c>
      <c r="V26" s="30" t="s">
        <v>161</v>
      </c>
      <c r="W26" s="33">
        <v>0</v>
      </c>
      <c r="X26" s="30" t="s">
        <v>161</v>
      </c>
      <c r="Y26" s="33">
        <v>960</v>
      </c>
      <c r="Z26" s="30">
        <v>-10.028116213683225</v>
      </c>
      <c r="AA26" s="33">
        <v>22</v>
      </c>
      <c r="AB26" s="30">
        <v>-74.117647058823536</v>
      </c>
      <c r="AC26" s="33">
        <v>2</v>
      </c>
      <c r="AD26" s="30">
        <v>-33.333333333333336</v>
      </c>
      <c r="AE26" s="33">
        <v>0</v>
      </c>
      <c r="AF26" s="30" t="s">
        <v>161</v>
      </c>
      <c r="AG26" s="33">
        <v>13</v>
      </c>
      <c r="AH26" s="30">
        <v>0</v>
      </c>
      <c r="AI26" s="33">
        <v>37</v>
      </c>
      <c r="AJ26" s="30">
        <v>-63.366336633663366</v>
      </c>
    </row>
    <row r="27" spans="1:36" x14ac:dyDescent="0.25">
      <c r="A27" s="8"/>
      <c r="B27" s="18" t="s">
        <v>26</v>
      </c>
      <c r="C27" s="33">
        <v>570</v>
      </c>
      <c r="D27" s="33">
        <v>318</v>
      </c>
      <c r="E27" s="30">
        <v>79.245283018867923</v>
      </c>
      <c r="F27" s="34">
        <v>4.4851411993267566E-2</v>
      </c>
      <c r="G27" s="33">
        <v>496</v>
      </c>
      <c r="H27" s="30">
        <v>64.784053156146172</v>
      </c>
      <c r="I27" s="33">
        <v>28</v>
      </c>
      <c r="J27" s="30">
        <v>833.33333333333337</v>
      </c>
      <c r="K27" s="33">
        <v>28</v>
      </c>
      <c r="L27" s="30">
        <v>133.33333333333334</v>
      </c>
      <c r="M27" s="33">
        <v>8</v>
      </c>
      <c r="N27" s="30">
        <v>700</v>
      </c>
      <c r="O27" s="33">
        <v>3</v>
      </c>
      <c r="P27" s="30">
        <v>200</v>
      </c>
      <c r="Q27" s="33">
        <v>0</v>
      </c>
      <c r="R27" s="30" t="s">
        <v>161</v>
      </c>
      <c r="S27" s="33">
        <v>0</v>
      </c>
      <c r="T27" s="30" t="s">
        <v>161</v>
      </c>
      <c r="U27" s="33">
        <v>3</v>
      </c>
      <c r="V27" s="30" t="s">
        <v>161</v>
      </c>
      <c r="W27" s="33">
        <v>0</v>
      </c>
      <c r="X27" s="30" t="s">
        <v>161</v>
      </c>
      <c r="Y27" s="33">
        <v>566</v>
      </c>
      <c r="Z27" s="30">
        <v>77.987421383647799</v>
      </c>
      <c r="AA27" s="33">
        <v>4</v>
      </c>
      <c r="AB27" s="30" t="s">
        <v>161</v>
      </c>
      <c r="AC27" s="33">
        <v>0</v>
      </c>
      <c r="AD27" s="30" t="s">
        <v>161</v>
      </c>
      <c r="AE27" s="33">
        <v>0</v>
      </c>
      <c r="AF27" s="30" t="s">
        <v>161</v>
      </c>
      <c r="AG27" s="33">
        <v>0</v>
      </c>
      <c r="AH27" s="30" t="s">
        <v>161</v>
      </c>
      <c r="AI27" s="33">
        <v>4</v>
      </c>
      <c r="AJ27" s="30" t="s">
        <v>161</v>
      </c>
    </row>
    <row r="28" spans="1:36" x14ac:dyDescent="0.25">
      <c r="A28" s="8"/>
      <c r="B28" s="18" t="s">
        <v>29</v>
      </c>
      <c r="C28" s="33">
        <v>191</v>
      </c>
      <c r="D28" s="33">
        <v>229</v>
      </c>
      <c r="E28" s="30">
        <v>-16.5938864628821</v>
      </c>
      <c r="F28" s="34">
        <v>1.502915735213001E-2</v>
      </c>
      <c r="G28" s="33">
        <v>168</v>
      </c>
      <c r="H28" s="30">
        <v>-22.222222222222221</v>
      </c>
      <c r="I28" s="33">
        <v>10</v>
      </c>
      <c r="J28" s="30">
        <v>66.666666666666671</v>
      </c>
      <c r="K28" s="33">
        <v>12</v>
      </c>
      <c r="L28" s="30">
        <v>300</v>
      </c>
      <c r="M28" s="33">
        <v>0</v>
      </c>
      <c r="N28" s="30" t="s">
        <v>161</v>
      </c>
      <c r="O28" s="33">
        <v>0</v>
      </c>
      <c r="P28" s="30">
        <v>-100</v>
      </c>
      <c r="Q28" s="33">
        <v>0</v>
      </c>
      <c r="R28" s="30">
        <v>-100</v>
      </c>
      <c r="S28" s="33">
        <v>0</v>
      </c>
      <c r="T28" s="30" t="s">
        <v>161</v>
      </c>
      <c r="U28" s="33">
        <v>0</v>
      </c>
      <c r="V28" s="30" t="s">
        <v>161</v>
      </c>
      <c r="W28" s="33">
        <v>0</v>
      </c>
      <c r="X28" s="30" t="s">
        <v>161</v>
      </c>
      <c r="Y28" s="33">
        <v>190</v>
      </c>
      <c r="Z28" s="30">
        <v>-16.666666666666664</v>
      </c>
      <c r="AA28" s="33">
        <v>1</v>
      </c>
      <c r="AB28" s="30">
        <v>0</v>
      </c>
      <c r="AC28" s="33">
        <v>0</v>
      </c>
      <c r="AD28" s="30" t="s">
        <v>161</v>
      </c>
      <c r="AE28" s="33">
        <v>0</v>
      </c>
      <c r="AF28" s="30" t="s">
        <v>161</v>
      </c>
      <c r="AG28" s="33">
        <v>0</v>
      </c>
      <c r="AH28" s="30" t="s">
        <v>161</v>
      </c>
      <c r="AI28" s="33">
        <v>1</v>
      </c>
      <c r="AJ28" s="30">
        <v>0</v>
      </c>
    </row>
    <row r="29" spans="1:36" x14ac:dyDescent="0.25">
      <c r="A29" s="8"/>
      <c r="B29" s="18" t="s">
        <v>30</v>
      </c>
      <c r="C29" s="33">
        <v>8567</v>
      </c>
      <c r="D29" s="33">
        <v>8253</v>
      </c>
      <c r="E29" s="30">
        <v>3.8046770871198454</v>
      </c>
      <c r="F29" s="34">
        <v>0.6741088535900408</v>
      </c>
      <c r="G29" s="33">
        <v>7676</v>
      </c>
      <c r="H29" s="30">
        <v>-1.5013473630180907</v>
      </c>
      <c r="I29" s="33">
        <v>199</v>
      </c>
      <c r="J29" s="30">
        <v>161.84210526315786</v>
      </c>
      <c r="K29" s="33">
        <v>84</v>
      </c>
      <c r="L29" s="30">
        <v>154.54545454545453</v>
      </c>
      <c r="M29" s="33">
        <v>26</v>
      </c>
      <c r="N29" s="30">
        <v>100</v>
      </c>
      <c r="O29" s="33">
        <v>10</v>
      </c>
      <c r="P29" s="30">
        <v>233.33333333333334</v>
      </c>
      <c r="Q29" s="33">
        <v>4</v>
      </c>
      <c r="R29" s="30">
        <v>-55.555555555555557</v>
      </c>
      <c r="S29" s="33">
        <v>0</v>
      </c>
      <c r="T29" s="30" t="s">
        <v>161</v>
      </c>
      <c r="U29" s="33">
        <v>93</v>
      </c>
      <c r="V29" s="30">
        <v>830.00000000000011</v>
      </c>
      <c r="W29" s="33">
        <v>8</v>
      </c>
      <c r="X29" s="30">
        <v>700</v>
      </c>
      <c r="Y29" s="33">
        <v>8100</v>
      </c>
      <c r="Z29" s="30">
        <v>2.0408163265306145</v>
      </c>
      <c r="AA29" s="33">
        <v>30</v>
      </c>
      <c r="AB29" s="30">
        <v>100</v>
      </c>
      <c r="AC29" s="33">
        <v>0</v>
      </c>
      <c r="AD29" s="30">
        <v>-100</v>
      </c>
      <c r="AE29" s="33">
        <v>1</v>
      </c>
      <c r="AF29" s="30">
        <v>-99.590163934426229</v>
      </c>
      <c r="AG29" s="33">
        <v>436</v>
      </c>
      <c r="AH29" s="30">
        <v>827.65957446808511</v>
      </c>
      <c r="AI29" s="33">
        <v>467</v>
      </c>
      <c r="AJ29" s="30">
        <v>48.25396825396826</v>
      </c>
    </row>
    <row r="30" spans="1:36" x14ac:dyDescent="0.25">
      <c r="A30" s="9"/>
      <c r="B30" s="18" t="s">
        <v>31</v>
      </c>
      <c r="C30" s="33">
        <v>1044782</v>
      </c>
      <c r="D30" s="33">
        <v>850972</v>
      </c>
      <c r="E30" s="30">
        <v>22.775132436789924</v>
      </c>
      <c r="F30" s="34">
        <v>82.210434956403645</v>
      </c>
      <c r="G30" s="33">
        <v>704269</v>
      </c>
      <c r="H30" s="30">
        <v>18.871991358066364</v>
      </c>
      <c r="I30" s="33">
        <v>90512</v>
      </c>
      <c r="J30" s="30">
        <v>54612.630420028654</v>
      </c>
      <c r="K30" s="33">
        <v>76320</v>
      </c>
      <c r="L30" s="30">
        <v>37.105901374292635</v>
      </c>
      <c r="M30" s="33">
        <v>74590</v>
      </c>
      <c r="N30" s="30">
        <v>29258.221660345556</v>
      </c>
      <c r="O30" s="33">
        <v>6663</v>
      </c>
      <c r="P30" s="30">
        <v>-26.057041393851954</v>
      </c>
      <c r="Q30" s="33">
        <v>2333</v>
      </c>
      <c r="R30" s="30">
        <v>57.894202236932223</v>
      </c>
      <c r="S30" s="33">
        <v>687</v>
      </c>
      <c r="T30" s="30">
        <v>-97.428025906929733</v>
      </c>
      <c r="U30" s="33">
        <v>1012</v>
      </c>
      <c r="V30" s="30">
        <v>195.92671574849788</v>
      </c>
      <c r="W30" s="33">
        <v>17</v>
      </c>
      <c r="X30" s="30" t="s">
        <v>161</v>
      </c>
      <c r="Y30" s="35">
        <v>956403</v>
      </c>
      <c r="Z30" s="30">
        <v>21.08175651553017</v>
      </c>
      <c r="AA30" s="33">
        <v>19466</v>
      </c>
      <c r="AB30" s="30">
        <v>116.02485850627011</v>
      </c>
      <c r="AC30" s="33">
        <v>10381</v>
      </c>
      <c r="AD30" s="30">
        <v>10.967397113842869</v>
      </c>
      <c r="AE30" s="33">
        <v>9357</v>
      </c>
      <c r="AF30" s="30">
        <v>-41.566227440204827</v>
      </c>
      <c r="AG30" s="33">
        <v>49175</v>
      </c>
      <c r="AH30" s="30">
        <v>84.100183445022651</v>
      </c>
      <c r="AI30" s="35">
        <v>88379</v>
      </c>
      <c r="AJ30" s="30">
        <v>44.670158782124723</v>
      </c>
    </row>
    <row r="31" spans="1:36" x14ac:dyDescent="0.25">
      <c r="A31" s="10" t="s">
        <v>32</v>
      </c>
      <c r="B31" s="18" t="s">
        <v>33</v>
      </c>
      <c r="C31" s="33">
        <v>95889</v>
      </c>
      <c r="D31" s="33">
        <v>78291</v>
      </c>
      <c r="E31" s="30">
        <v>22.477679426754026</v>
      </c>
      <c r="F31" s="34">
        <v>7.5451877975832167</v>
      </c>
      <c r="G31" s="33">
        <v>86088</v>
      </c>
      <c r="H31" s="30">
        <v>21.794490895972164</v>
      </c>
      <c r="I31" s="33">
        <v>2935</v>
      </c>
      <c r="J31" s="30">
        <v>38.967803030303031</v>
      </c>
      <c r="K31" s="33">
        <v>4394</v>
      </c>
      <c r="L31" s="30">
        <v>20.946875860170657</v>
      </c>
      <c r="M31" s="33">
        <v>369</v>
      </c>
      <c r="N31" s="30">
        <v>48.790322580645153</v>
      </c>
      <c r="O31" s="33">
        <v>482</v>
      </c>
      <c r="P31" s="30">
        <v>52.050473186119881</v>
      </c>
      <c r="Q31" s="33">
        <v>137</v>
      </c>
      <c r="R31" s="30">
        <v>67.073170731707307</v>
      </c>
      <c r="S31" s="33">
        <v>5</v>
      </c>
      <c r="T31" s="30">
        <v>25</v>
      </c>
      <c r="U31" s="33">
        <v>19</v>
      </c>
      <c r="V31" s="30">
        <v>137.5</v>
      </c>
      <c r="W31" s="33">
        <v>267</v>
      </c>
      <c r="X31" s="30">
        <v>-4.642857142857137</v>
      </c>
      <c r="Y31" s="33">
        <v>94696</v>
      </c>
      <c r="Z31" s="30">
        <v>22.398438610777195</v>
      </c>
      <c r="AA31" s="33">
        <v>624</v>
      </c>
      <c r="AB31" s="30">
        <v>1.1345218800648205</v>
      </c>
      <c r="AC31" s="33">
        <v>8</v>
      </c>
      <c r="AD31" s="30">
        <v>700</v>
      </c>
      <c r="AE31" s="33">
        <v>5</v>
      </c>
      <c r="AF31" s="30">
        <v>-50</v>
      </c>
      <c r="AG31" s="33">
        <v>556</v>
      </c>
      <c r="AH31" s="30">
        <v>87.837837837837824</v>
      </c>
      <c r="AI31" s="33">
        <v>1193</v>
      </c>
      <c r="AJ31" s="30">
        <v>29.112554112554111</v>
      </c>
    </row>
    <row r="32" spans="1:36" x14ac:dyDescent="0.25">
      <c r="A32" s="8"/>
      <c r="B32" s="18" t="s">
        <v>34</v>
      </c>
      <c r="C32" s="33">
        <v>16675</v>
      </c>
      <c r="D32" s="33">
        <v>14554</v>
      </c>
      <c r="E32" s="30">
        <v>14.573313178507629</v>
      </c>
      <c r="F32" s="34">
        <v>1.312100517522345</v>
      </c>
      <c r="G32" s="33">
        <v>15235</v>
      </c>
      <c r="H32" s="30">
        <v>12.860211867545734</v>
      </c>
      <c r="I32" s="33">
        <v>546</v>
      </c>
      <c r="J32" s="30">
        <v>44.827586206896555</v>
      </c>
      <c r="K32" s="33">
        <v>567</v>
      </c>
      <c r="L32" s="30">
        <v>19.620253164556956</v>
      </c>
      <c r="M32" s="33">
        <v>156</v>
      </c>
      <c r="N32" s="30">
        <v>54.455445544554458</v>
      </c>
      <c r="O32" s="33">
        <v>50</v>
      </c>
      <c r="P32" s="30">
        <v>42.857142857142861</v>
      </c>
      <c r="Q32" s="33">
        <v>27</v>
      </c>
      <c r="R32" s="30">
        <v>107.69230769230771</v>
      </c>
      <c r="S32" s="33">
        <v>0</v>
      </c>
      <c r="T32" s="30">
        <v>-100</v>
      </c>
      <c r="U32" s="33">
        <v>8</v>
      </c>
      <c r="V32" s="30">
        <v>166.66666666666666</v>
      </c>
      <c r="W32" s="33">
        <v>1</v>
      </c>
      <c r="X32" s="30" t="s">
        <v>161</v>
      </c>
      <c r="Y32" s="33">
        <v>16590</v>
      </c>
      <c r="Z32" s="30">
        <v>14.358585510443245</v>
      </c>
      <c r="AA32" s="33">
        <v>56</v>
      </c>
      <c r="AB32" s="30">
        <v>43.589743589743591</v>
      </c>
      <c r="AC32" s="33">
        <v>0</v>
      </c>
      <c r="AD32" s="30" t="s">
        <v>161</v>
      </c>
      <c r="AE32" s="33">
        <v>2</v>
      </c>
      <c r="AF32" s="30">
        <v>-50</v>
      </c>
      <c r="AG32" s="33">
        <v>27</v>
      </c>
      <c r="AH32" s="30">
        <v>575</v>
      </c>
      <c r="AI32" s="33">
        <v>85</v>
      </c>
      <c r="AJ32" s="30">
        <v>80.851063829787236</v>
      </c>
    </row>
    <row r="33" spans="1:36" x14ac:dyDescent="0.25">
      <c r="A33" s="8"/>
      <c r="B33" s="18" t="s">
        <v>35</v>
      </c>
      <c r="C33" s="33">
        <v>2595</v>
      </c>
      <c r="D33" s="33">
        <v>1681</v>
      </c>
      <c r="E33" s="30">
        <v>54.372397382510407</v>
      </c>
      <c r="F33" s="34">
        <v>0.20419195460092865</v>
      </c>
      <c r="G33" s="33">
        <v>2162</v>
      </c>
      <c r="H33" s="30">
        <v>53.551136363636353</v>
      </c>
      <c r="I33" s="33">
        <v>175</v>
      </c>
      <c r="J33" s="30">
        <v>88.172043010752702</v>
      </c>
      <c r="K33" s="33">
        <v>145</v>
      </c>
      <c r="L33" s="30">
        <v>101.38888888888889</v>
      </c>
      <c r="M33" s="33">
        <v>13</v>
      </c>
      <c r="N33" s="30">
        <v>-18.75</v>
      </c>
      <c r="O33" s="33">
        <v>7</v>
      </c>
      <c r="P33" s="30" t="s">
        <v>161</v>
      </c>
      <c r="Q33" s="33">
        <v>2</v>
      </c>
      <c r="R33" s="30">
        <v>100</v>
      </c>
      <c r="S33" s="33">
        <v>0</v>
      </c>
      <c r="T33" s="30" t="s">
        <v>161</v>
      </c>
      <c r="U33" s="33">
        <v>0</v>
      </c>
      <c r="V33" s="30" t="s">
        <v>161</v>
      </c>
      <c r="W33" s="33">
        <v>0</v>
      </c>
      <c r="X33" s="30" t="s">
        <v>161</v>
      </c>
      <c r="Y33" s="33">
        <v>2504</v>
      </c>
      <c r="Z33" s="30">
        <v>57.48427672955976</v>
      </c>
      <c r="AA33" s="33">
        <v>45</v>
      </c>
      <c r="AB33" s="30">
        <v>200</v>
      </c>
      <c r="AC33" s="33">
        <v>0</v>
      </c>
      <c r="AD33" s="30" t="s">
        <v>161</v>
      </c>
      <c r="AE33" s="33">
        <v>0</v>
      </c>
      <c r="AF33" s="30">
        <v>-100</v>
      </c>
      <c r="AG33" s="33">
        <v>46</v>
      </c>
      <c r="AH33" s="30">
        <v>475</v>
      </c>
      <c r="AI33" s="33">
        <v>91</v>
      </c>
      <c r="AJ33" s="30">
        <v>0</v>
      </c>
    </row>
    <row r="34" spans="1:36" x14ac:dyDescent="0.25">
      <c r="A34" s="8"/>
      <c r="B34" s="18" t="s">
        <v>36</v>
      </c>
      <c r="C34" s="33">
        <v>5487</v>
      </c>
      <c r="D34" s="33">
        <v>1520</v>
      </c>
      <c r="E34" s="30">
        <v>260.98684210526312</v>
      </c>
      <c r="F34" s="34">
        <v>0.43175385545098099</v>
      </c>
      <c r="G34" s="33">
        <v>5130</v>
      </c>
      <c r="H34" s="30">
        <v>279.71872686898593</v>
      </c>
      <c r="I34" s="33">
        <v>134</v>
      </c>
      <c r="J34" s="30">
        <v>83.561643835616437</v>
      </c>
      <c r="K34" s="33">
        <v>162</v>
      </c>
      <c r="L34" s="30">
        <v>211.53846153846155</v>
      </c>
      <c r="M34" s="33">
        <v>3</v>
      </c>
      <c r="N34" s="30">
        <v>-50</v>
      </c>
      <c r="O34" s="33">
        <v>3</v>
      </c>
      <c r="P34" s="30">
        <v>-40</v>
      </c>
      <c r="Q34" s="33">
        <v>0</v>
      </c>
      <c r="R34" s="30">
        <v>-100</v>
      </c>
      <c r="S34" s="33">
        <v>0</v>
      </c>
      <c r="T34" s="30" t="s">
        <v>161</v>
      </c>
      <c r="U34" s="33">
        <v>0</v>
      </c>
      <c r="V34" s="30" t="s">
        <v>161</v>
      </c>
      <c r="W34" s="33">
        <v>0</v>
      </c>
      <c r="X34" s="30">
        <v>-100</v>
      </c>
      <c r="Y34" s="33">
        <v>5432</v>
      </c>
      <c r="Z34" s="30">
        <v>264.07506702412871</v>
      </c>
      <c r="AA34" s="33">
        <v>37</v>
      </c>
      <c r="AB34" s="30">
        <v>184.61538461538461</v>
      </c>
      <c r="AC34" s="33">
        <v>1</v>
      </c>
      <c r="AD34" s="30" t="s">
        <v>161</v>
      </c>
      <c r="AE34" s="33">
        <v>0</v>
      </c>
      <c r="AF34" s="30">
        <v>-100</v>
      </c>
      <c r="AG34" s="33">
        <v>17</v>
      </c>
      <c r="AH34" s="30">
        <v>142.85714285714283</v>
      </c>
      <c r="AI34" s="33">
        <v>55</v>
      </c>
      <c r="AJ34" s="30">
        <v>96.428571428571416</v>
      </c>
    </row>
    <row r="35" spans="1:36" x14ac:dyDescent="0.25">
      <c r="A35" s="8"/>
      <c r="B35" s="18" t="s">
        <v>37</v>
      </c>
      <c r="C35" s="33">
        <v>2787</v>
      </c>
      <c r="D35" s="33">
        <v>1943</v>
      </c>
      <c r="E35" s="30">
        <v>43.437982501286676</v>
      </c>
      <c r="F35" s="34">
        <v>0.21929979864076615</v>
      </c>
      <c r="G35" s="33">
        <v>2356</v>
      </c>
      <c r="H35" s="30">
        <v>37.056428155904598</v>
      </c>
      <c r="I35" s="33">
        <v>111</v>
      </c>
      <c r="J35" s="30">
        <v>60.869565217391312</v>
      </c>
      <c r="K35" s="33">
        <v>117</v>
      </c>
      <c r="L35" s="30">
        <v>77.272727272727266</v>
      </c>
      <c r="M35" s="33">
        <v>11</v>
      </c>
      <c r="N35" s="30">
        <v>10.000000000000009</v>
      </c>
      <c r="O35" s="33">
        <v>6</v>
      </c>
      <c r="P35" s="30">
        <v>19.999999999999996</v>
      </c>
      <c r="Q35" s="33">
        <v>3</v>
      </c>
      <c r="R35" s="30">
        <v>50</v>
      </c>
      <c r="S35" s="33">
        <v>0</v>
      </c>
      <c r="T35" s="30" t="s">
        <v>161</v>
      </c>
      <c r="U35" s="33">
        <v>1</v>
      </c>
      <c r="V35" s="30" t="s">
        <v>161</v>
      </c>
      <c r="W35" s="33">
        <v>0</v>
      </c>
      <c r="X35" s="30">
        <v>-100</v>
      </c>
      <c r="Y35" s="33">
        <v>2605</v>
      </c>
      <c r="Z35" s="30">
        <v>39.155982905982903</v>
      </c>
      <c r="AA35" s="33">
        <v>82</v>
      </c>
      <c r="AB35" s="30">
        <v>156.25</v>
      </c>
      <c r="AC35" s="33">
        <v>11</v>
      </c>
      <c r="AD35" s="30">
        <v>266.66666666666663</v>
      </c>
      <c r="AE35" s="33">
        <v>1</v>
      </c>
      <c r="AF35" s="30">
        <v>-96</v>
      </c>
      <c r="AG35" s="33">
        <v>88</v>
      </c>
      <c r="AH35" s="30">
        <v>700</v>
      </c>
      <c r="AI35" s="33">
        <v>182</v>
      </c>
      <c r="AJ35" s="30">
        <v>156.33802816901411</v>
      </c>
    </row>
    <row r="36" spans="1:36" x14ac:dyDescent="0.25">
      <c r="A36" s="9"/>
      <c r="B36" s="18" t="s">
        <v>38</v>
      </c>
      <c r="C36" s="33">
        <v>123433</v>
      </c>
      <c r="D36" s="33">
        <v>97989</v>
      </c>
      <c r="E36" s="30">
        <v>25.966179877333161</v>
      </c>
      <c r="F36" s="34">
        <v>9.7125339237982367</v>
      </c>
      <c r="G36" s="33">
        <v>110971</v>
      </c>
      <c r="H36" s="30">
        <v>25.164674035641777</v>
      </c>
      <c r="I36" s="33">
        <v>3901</v>
      </c>
      <c r="J36" s="30">
        <v>43.208516886930994</v>
      </c>
      <c r="K36" s="33">
        <v>5385</v>
      </c>
      <c r="L36" s="30">
        <v>25.319990691179896</v>
      </c>
      <c r="M36" s="33">
        <v>552</v>
      </c>
      <c r="N36" s="30">
        <v>44.88188976377954</v>
      </c>
      <c r="O36" s="33">
        <v>548</v>
      </c>
      <c r="P36" s="30">
        <v>51.381215469613252</v>
      </c>
      <c r="Q36" s="33">
        <v>169</v>
      </c>
      <c r="R36" s="30">
        <v>67.326732673267315</v>
      </c>
      <c r="S36" s="33">
        <v>5</v>
      </c>
      <c r="T36" s="30">
        <v>-44.444444444444443</v>
      </c>
      <c r="U36" s="33">
        <v>28</v>
      </c>
      <c r="V36" s="30">
        <v>154.54545454545453</v>
      </c>
      <c r="W36" s="33">
        <v>268</v>
      </c>
      <c r="X36" s="30">
        <v>-5.3003533568904633</v>
      </c>
      <c r="Y36" s="35">
        <v>121827</v>
      </c>
      <c r="Z36" s="30">
        <v>25.817945222456306</v>
      </c>
      <c r="AA36" s="33">
        <v>844</v>
      </c>
      <c r="AB36" s="30">
        <v>17.877094972067042</v>
      </c>
      <c r="AC36" s="33">
        <v>20</v>
      </c>
      <c r="AD36" s="30">
        <v>400</v>
      </c>
      <c r="AE36" s="33">
        <v>8</v>
      </c>
      <c r="AF36" s="30">
        <v>-93.043478260869563</v>
      </c>
      <c r="AG36" s="33">
        <v>734</v>
      </c>
      <c r="AH36" s="30">
        <v>125.15337423312883</v>
      </c>
      <c r="AI36" s="35">
        <v>1606</v>
      </c>
      <c r="AJ36" s="30">
        <v>38.32902670111973</v>
      </c>
    </row>
    <row r="37" spans="1:36" x14ac:dyDescent="0.25">
      <c r="A37" s="10" t="s">
        <v>39</v>
      </c>
      <c r="B37" s="18" t="s">
        <v>40</v>
      </c>
      <c r="C37" s="33">
        <v>12487</v>
      </c>
      <c r="D37" s="33">
        <v>11725</v>
      </c>
      <c r="E37" s="30">
        <v>6.4989339019189796</v>
      </c>
      <c r="F37" s="34">
        <v>0.98256066940338971</v>
      </c>
      <c r="G37" s="33">
        <v>5913</v>
      </c>
      <c r="H37" s="30">
        <v>18.639646869983938</v>
      </c>
      <c r="I37" s="33">
        <v>682</v>
      </c>
      <c r="J37" s="30">
        <v>62.76849642004774</v>
      </c>
      <c r="K37" s="33">
        <v>1245</v>
      </c>
      <c r="L37" s="30">
        <v>12.162162162162172</v>
      </c>
      <c r="M37" s="33">
        <v>57</v>
      </c>
      <c r="N37" s="30">
        <v>200</v>
      </c>
      <c r="O37" s="33">
        <v>36</v>
      </c>
      <c r="P37" s="30">
        <v>414.28571428571433</v>
      </c>
      <c r="Q37" s="33">
        <v>2</v>
      </c>
      <c r="R37" s="30">
        <v>-33.333333333333336</v>
      </c>
      <c r="S37" s="33">
        <v>0</v>
      </c>
      <c r="T37" s="30" t="s">
        <v>161</v>
      </c>
      <c r="U37" s="33">
        <v>0</v>
      </c>
      <c r="V37" s="30">
        <v>-100</v>
      </c>
      <c r="W37" s="33">
        <v>0</v>
      </c>
      <c r="X37" s="30" t="s">
        <v>161</v>
      </c>
      <c r="Y37" s="33">
        <v>7935</v>
      </c>
      <c r="Z37" s="30">
        <v>21.274644658413578</v>
      </c>
      <c r="AA37" s="33">
        <v>607</v>
      </c>
      <c r="AB37" s="30">
        <v>-1.4610389610389629</v>
      </c>
      <c r="AC37" s="33">
        <v>107</v>
      </c>
      <c r="AD37" s="30">
        <v>75.409836065573771</v>
      </c>
      <c r="AE37" s="33">
        <v>0</v>
      </c>
      <c r="AF37" s="30">
        <v>-100</v>
      </c>
      <c r="AG37" s="33">
        <v>3838</v>
      </c>
      <c r="AH37" s="30">
        <v>-14.73005998666963</v>
      </c>
      <c r="AI37" s="33">
        <v>4552</v>
      </c>
      <c r="AJ37" s="30">
        <v>-12.157468159011964</v>
      </c>
    </row>
    <row r="38" spans="1:36" x14ac:dyDescent="0.25">
      <c r="A38" s="8"/>
      <c r="B38" s="18" t="s">
        <v>41</v>
      </c>
      <c r="C38" s="33">
        <v>8218</v>
      </c>
      <c r="D38" s="33">
        <v>6933</v>
      </c>
      <c r="E38" s="30">
        <v>18.534544930044717</v>
      </c>
      <c r="F38" s="34">
        <v>0.64664719958012784</v>
      </c>
      <c r="G38" s="33">
        <v>7207</v>
      </c>
      <c r="H38" s="30">
        <v>17.263260657338098</v>
      </c>
      <c r="I38" s="33">
        <v>382</v>
      </c>
      <c r="J38" s="30">
        <v>33.56643356643356</v>
      </c>
      <c r="K38" s="33">
        <v>353</v>
      </c>
      <c r="L38" s="30">
        <v>9.9688473520249232</v>
      </c>
      <c r="M38" s="33">
        <v>121</v>
      </c>
      <c r="N38" s="30">
        <v>40.697674418604656</v>
      </c>
      <c r="O38" s="33">
        <v>12</v>
      </c>
      <c r="P38" s="30">
        <v>19.999999999999996</v>
      </c>
      <c r="Q38" s="33">
        <v>9</v>
      </c>
      <c r="R38" s="30">
        <v>28.57142857142858</v>
      </c>
      <c r="S38" s="33">
        <v>0</v>
      </c>
      <c r="T38" s="30">
        <v>-100</v>
      </c>
      <c r="U38" s="33">
        <v>3</v>
      </c>
      <c r="V38" s="30" t="s">
        <v>161</v>
      </c>
      <c r="W38" s="33">
        <v>0</v>
      </c>
      <c r="X38" s="30" t="s">
        <v>161</v>
      </c>
      <c r="Y38" s="33">
        <v>8087</v>
      </c>
      <c r="Z38" s="30">
        <v>17.937873705702213</v>
      </c>
      <c r="AA38" s="33">
        <v>99</v>
      </c>
      <c r="AB38" s="30">
        <v>200</v>
      </c>
      <c r="AC38" s="33">
        <v>6</v>
      </c>
      <c r="AD38" s="30" t="s">
        <v>161</v>
      </c>
      <c r="AE38" s="33">
        <v>2</v>
      </c>
      <c r="AF38" s="30">
        <v>-92.307692307692307</v>
      </c>
      <c r="AG38" s="33">
        <v>24</v>
      </c>
      <c r="AH38" s="30">
        <v>41.176470588235304</v>
      </c>
      <c r="AI38" s="33">
        <v>131</v>
      </c>
      <c r="AJ38" s="30">
        <v>72.368421052631575</v>
      </c>
    </row>
    <row r="39" spans="1:36" x14ac:dyDescent="0.25">
      <c r="A39" s="8"/>
      <c r="B39" s="18" t="s">
        <v>42</v>
      </c>
      <c r="C39" s="33">
        <v>8172</v>
      </c>
      <c r="D39" s="33">
        <v>7060</v>
      </c>
      <c r="E39" s="30">
        <v>15.750708215297449</v>
      </c>
      <c r="F39" s="34">
        <v>0.64302761194558344</v>
      </c>
      <c r="G39" s="33">
        <v>7435</v>
      </c>
      <c r="H39" s="30">
        <v>14.578517491138854</v>
      </c>
      <c r="I39" s="33">
        <v>243</v>
      </c>
      <c r="J39" s="30">
        <v>54.777070063694275</v>
      </c>
      <c r="K39" s="33">
        <v>315</v>
      </c>
      <c r="L39" s="30">
        <v>21.153846153846146</v>
      </c>
      <c r="M39" s="33">
        <v>26</v>
      </c>
      <c r="N39" s="30">
        <v>0</v>
      </c>
      <c r="O39" s="33">
        <v>29</v>
      </c>
      <c r="P39" s="30">
        <v>123.07692307692308</v>
      </c>
      <c r="Q39" s="33">
        <v>8</v>
      </c>
      <c r="R39" s="30">
        <v>700</v>
      </c>
      <c r="S39" s="33">
        <v>0</v>
      </c>
      <c r="T39" s="30" t="s">
        <v>161</v>
      </c>
      <c r="U39" s="33">
        <v>6</v>
      </c>
      <c r="V39" s="30" t="s">
        <v>161</v>
      </c>
      <c r="W39" s="33">
        <v>0</v>
      </c>
      <c r="X39" s="30" t="s">
        <v>161</v>
      </c>
      <c r="Y39" s="33">
        <v>8062</v>
      </c>
      <c r="Z39" s="30">
        <v>16.066801036567814</v>
      </c>
      <c r="AA39" s="33">
        <v>87</v>
      </c>
      <c r="AB39" s="30">
        <v>-11.22448979591837</v>
      </c>
      <c r="AC39" s="33">
        <v>7</v>
      </c>
      <c r="AD39" s="30">
        <v>250</v>
      </c>
      <c r="AE39" s="33">
        <v>0</v>
      </c>
      <c r="AF39" s="30">
        <v>-100</v>
      </c>
      <c r="AG39" s="33">
        <v>16</v>
      </c>
      <c r="AH39" s="30">
        <v>33.333333333333329</v>
      </c>
      <c r="AI39" s="33">
        <v>110</v>
      </c>
      <c r="AJ39" s="30">
        <v>-3.5087719298245612</v>
      </c>
    </row>
    <row r="40" spans="1:36" x14ac:dyDescent="0.25">
      <c r="A40" s="8"/>
      <c r="B40" s="18" t="s">
        <v>43</v>
      </c>
      <c r="C40" s="33">
        <v>9058</v>
      </c>
      <c r="D40" s="33">
        <v>7535</v>
      </c>
      <c r="E40" s="30">
        <v>20.212342402123419</v>
      </c>
      <c r="F40" s="34">
        <v>0.71274401725441683</v>
      </c>
      <c r="G40" s="33">
        <v>8163</v>
      </c>
      <c r="H40" s="30">
        <v>18.562091503267975</v>
      </c>
      <c r="I40" s="33">
        <v>298</v>
      </c>
      <c r="J40" s="30">
        <v>48.258706467661682</v>
      </c>
      <c r="K40" s="33">
        <v>384</v>
      </c>
      <c r="L40" s="30">
        <v>23.076923076923084</v>
      </c>
      <c r="M40" s="33">
        <v>43</v>
      </c>
      <c r="N40" s="30">
        <v>22.857142857142865</v>
      </c>
      <c r="O40" s="33">
        <v>37</v>
      </c>
      <c r="P40" s="30">
        <v>27.586206896551737</v>
      </c>
      <c r="Q40" s="33">
        <v>4</v>
      </c>
      <c r="R40" s="30">
        <v>-33.333333333333336</v>
      </c>
      <c r="S40" s="33">
        <v>0</v>
      </c>
      <c r="T40" s="30" t="s">
        <v>161</v>
      </c>
      <c r="U40" s="33">
        <v>5</v>
      </c>
      <c r="V40" s="30">
        <v>150</v>
      </c>
      <c r="W40" s="33">
        <v>0</v>
      </c>
      <c r="X40" s="30" t="s">
        <v>161</v>
      </c>
      <c r="Y40" s="33">
        <v>8934</v>
      </c>
      <c r="Z40" s="30">
        <v>19.59839357429718</v>
      </c>
      <c r="AA40" s="33">
        <v>80</v>
      </c>
      <c r="AB40" s="30">
        <v>35.593220338983045</v>
      </c>
      <c r="AC40" s="33">
        <v>23</v>
      </c>
      <c r="AD40" s="30">
        <v>1050</v>
      </c>
      <c r="AE40" s="33">
        <v>0</v>
      </c>
      <c r="AF40" s="30" t="s">
        <v>161</v>
      </c>
      <c r="AG40" s="33">
        <v>21</v>
      </c>
      <c r="AH40" s="30">
        <v>425</v>
      </c>
      <c r="AI40" s="33">
        <v>124</v>
      </c>
      <c r="AJ40" s="30">
        <v>90.769230769230774</v>
      </c>
    </row>
    <row r="41" spans="1:36" x14ac:dyDescent="0.25">
      <c r="A41" s="8"/>
      <c r="B41" s="18" t="s">
        <v>44</v>
      </c>
      <c r="C41" s="33">
        <v>3797</v>
      </c>
      <c r="D41" s="33">
        <v>2800</v>
      </c>
      <c r="E41" s="30">
        <v>35.607142857142861</v>
      </c>
      <c r="F41" s="34">
        <v>0.298773353225328</v>
      </c>
      <c r="G41" s="33">
        <v>3345</v>
      </c>
      <c r="H41" s="30">
        <v>32.896305125148984</v>
      </c>
      <c r="I41" s="33">
        <v>145</v>
      </c>
      <c r="J41" s="30">
        <v>81.25</v>
      </c>
      <c r="K41" s="33">
        <v>156</v>
      </c>
      <c r="L41" s="30">
        <v>16.417910447761198</v>
      </c>
      <c r="M41" s="33">
        <v>15</v>
      </c>
      <c r="N41" s="30">
        <v>87.5</v>
      </c>
      <c r="O41" s="33">
        <v>7</v>
      </c>
      <c r="P41" s="30">
        <v>133.33333333333334</v>
      </c>
      <c r="Q41" s="33">
        <v>1</v>
      </c>
      <c r="R41" s="30" t="s">
        <v>161</v>
      </c>
      <c r="S41" s="33">
        <v>0</v>
      </c>
      <c r="T41" s="30" t="s">
        <v>161</v>
      </c>
      <c r="U41" s="33">
        <v>2</v>
      </c>
      <c r="V41" s="30" t="s">
        <v>161</v>
      </c>
      <c r="W41" s="33">
        <v>0</v>
      </c>
      <c r="X41" s="30" t="s">
        <v>161</v>
      </c>
      <c r="Y41" s="33">
        <v>3671</v>
      </c>
      <c r="Z41" s="30">
        <v>33.8803792851933</v>
      </c>
      <c r="AA41" s="33">
        <v>103</v>
      </c>
      <c r="AB41" s="30">
        <v>296.15384615384619</v>
      </c>
      <c r="AC41" s="33">
        <v>0</v>
      </c>
      <c r="AD41" s="30" t="s">
        <v>161</v>
      </c>
      <c r="AE41" s="33">
        <v>0</v>
      </c>
      <c r="AF41" s="30">
        <v>-100</v>
      </c>
      <c r="AG41" s="33">
        <v>23</v>
      </c>
      <c r="AH41" s="30">
        <v>187.5</v>
      </c>
      <c r="AI41" s="33">
        <v>126</v>
      </c>
      <c r="AJ41" s="30">
        <v>117.24137931034484</v>
      </c>
    </row>
    <row r="42" spans="1:36" x14ac:dyDescent="0.25">
      <c r="A42" s="8"/>
      <c r="B42" s="18" t="s">
        <v>45</v>
      </c>
      <c r="C42" s="33">
        <v>3240</v>
      </c>
      <c r="D42" s="33">
        <v>2572</v>
      </c>
      <c r="E42" s="30">
        <v>25.972006220839816</v>
      </c>
      <c r="F42" s="34">
        <v>0.25494486817225775</v>
      </c>
      <c r="G42" s="33">
        <v>2576</v>
      </c>
      <c r="H42" s="30">
        <v>14.184397163120565</v>
      </c>
      <c r="I42" s="33">
        <v>451</v>
      </c>
      <c r="J42" s="30">
        <v>123.26732673267328</v>
      </c>
      <c r="K42" s="33">
        <v>92</v>
      </c>
      <c r="L42" s="30">
        <v>58.62068965517242</v>
      </c>
      <c r="M42" s="33">
        <v>12</v>
      </c>
      <c r="N42" s="30">
        <v>-7.6923076923076872</v>
      </c>
      <c r="O42" s="33">
        <v>57</v>
      </c>
      <c r="P42" s="30">
        <v>5600</v>
      </c>
      <c r="Q42" s="33">
        <v>2</v>
      </c>
      <c r="R42" s="30">
        <v>0</v>
      </c>
      <c r="S42" s="33">
        <v>0</v>
      </c>
      <c r="T42" s="30" t="s">
        <v>161</v>
      </c>
      <c r="U42" s="33">
        <v>0</v>
      </c>
      <c r="V42" s="30" t="s">
        <v>161</v>
      </c>
      <c r="W42" s="33">
        <v>0</v>
      </c>
      <c r="X42" s="30" t="s">
        <v>161</v>
      </c>
      <c r="Y42" s="33">
        <v>3190</v>
      </c>
      <c r="Z42" s="30">
        <v>25.98736176935228</v>
      </c>
      <c r="AA42" s="33">
        <v>17</v>
      </c>
      <c r="AB42" s="30">
        <v>6.25</v>
      </c>
      <c r="AC42" s="33">
        <v>3</v>
      </c>
      <c r="AD42" s="30" t="s">
        <v>161</v>
      </c>
      <c r="AE42" s="33">
        <v>0</v>
      </c>
      <c r="AF42" s="30" t="s">
        <v>161</v>
      </c>
      <c r="AG42" s="33">
        <v>30</v>
      </c>
      <c r="AH42" s="30">
        <v>25</v>
      </c>
      <c r="AI42" s="33">
        <v>50</v>
      </c>
      <c r="AJ42" s="30">
        <v>25</v>
      </c>
    </row>
    <row r="43" spans="1:36" x14ac:dyDescent="0.25">
      <c r="A43" s="8"/>
      <c r="B43" s="18" t="s">
        <v>46</v>
      </c>
      <c r="C43" s="33">
        <v>1609</v>
      </c>
      <c r="D43" s="33">
        <v>1292</v>
      </c>
      <c r="E43" s="30">
        <v>24.535603715170275</v>
      </c>
      <c r="F43" s="34">
        <v>0.1266068805213465</v>
      </c>
      <c r="G43" s="33">
        <v>499</v>
      </c>
      <c r="H43" s="30">
        <v>12.895927601809953</v>
      </c>
      <c r="I43" s="33">
        <v>68</v>
      </c>
      <c r="J43" s="30">
        <v>21.42857142857142</v>
      </c>
      <c r="K43" s="33">
        <v>4</v>
      </c>
      <c r="L43" s="30">
        <v>0</v>
      </c>
      <c r="M43" s="33">
        <v>8</v>
      </c>
      <c r="N43" s="30">
        <v>-27.27272727272727</v>
      </c>
      <c r="O43" s="33">
        <v>3</v>
      </c>
      <c r="P43" s="30" t="s">
        <v>161</v>
      </c>
      <c r="Q43" s="33">
        <v>0</v>
      </c>
      <c r="R43" s="30" t="s">
        <v>161</v>
      </c>
      <c r="S43" s="33">
        <v>0</v>
      </c>
      <c r="T43" s="30" t="s">
        <v>161</v>
      </c>
      <c r="U43" s="33">
        <v>0</v>
      </c>
      <c r="V43" s="30" t="s">
        <v>161</v>
      </c>
      <c r="W43" s="33">
        <v>0</v>
      </c>
      <c r="X43" s="30" t="s">
        <v>161</v>
      </c>
      <c r="Y43" s="33">
        <v>582</v>
      </c>
      <c r="Z43" s="30">
        <v>13.450292397660824</v>
      </c>
      <c r="AA43" s="33">
        <v>491</v>
      </c>
      <c r="AB43" s="30">
        <v>19.464720194647199</v>
      </c>
      <c r="AC43" s="33">
        <v>40</v>
      </c>
      <c r="AD43" s="30">
        <v>207.69230769230771</v>
      </c>
      <c r="AE43" s="33">
        <v>0</v>
      </c>
      <c r="AF43" s="30">
        <v>-100</v>
      </c>
      <c r="AG43" s="33">
        <v>496</v>
      </c>
      <c r="AH43" s="30">
        <v>76.512455516014242</v>
      </c>
      <c r="AI43" s="33">
        <v>1027</v>
      </c>
      <c r="AJ43" s="30">
        <v>31.835686777920415</v>
      </c>
    </row>
    <row r="44" spans="1:36" x14ac:dyDescent="0.25">
      <c r="A44" s="8"/>
      <c r="B44" s="18" t="s">
        <v>48</v>
      </c>
      <c r="C44" s="33">
        <v>2448</v>
      </c>
      <c r="D44" s="33">
        <v>1837</v>
      </c>
      <c r="E44" s="30">
        <v>33.260751224823082</v>
      </c>
      <c r="F44" s="34">
        <v>0.19262501150792807</v>
      </c>
      <c r="G44" s="33">
        <v>2263</v>
      </c>
      <c r="H44" s="30">
        <v>35.671462829736214</v>
      </c>
      <c r="I44" s="33">
        <v>49</v>
      </c>
      <c r="J44" s="30">
        <v>-5.7692307692307709</v>
      </c>
      <c r="K44" s="33">
        <v>73</v>
      </c>
      <c r="L44" s="30">
        <v>-13.095238095238093</v>
      </c>
      <c r="M44" s="33">
        <v>13</v>
      </c>
      <c r="N44" s="30">
        <v>116.66666666666666</v>
      </c>
      <c r="O44" s="33">
        <v>2</v>
      </c>
      <c r="P44" s="30">
        <v>-33.333333333333336</v>
      </c>
      <c r="Q44" s="33">
        <v>0</v>
      </c>
      <c r="R44" s="30" t="s">
        <v>161</v>
      </c>
      <c r="S44" s="33">
        <v>0</v>
      </c>
      <c r="T44" s="30" t="s">
        <v>161</v>
      </c>
      <c r="U44" s="33">
        <v>1</v>
      </c>
      <c r="V44" s="30" t="s">
        <v>161</v>
      </c>
      <c r="W44" s="33">
        <v>0</v>
      </c>
      <c r="X44" s="30" t="s">
        <v>161</v>
      </c>
      <c r="Y44" s="33">
        <v>2401</v>
      </c>
      <c r="Z44" s="30">
        <v>32.432432432432435</v>
      </c>
      <c r="AA44" s="33">
        <v>22</v>
      </c>
      <c r="AB44" s="30">
        <v>214.28571428571428</v>
      </c>
      <c r="AC44" s="33">
        <v>0</v>
      </c>
      <c r="AD44" s="30" t="s">
        <v>161</v>
      </c>
      <c r="AE44" s="33">
        <v>0</v>
      </c>
      <c r="AF44" s="30">
        <v>-100</v>
      </c>
      <c r="AG44" s="33">
        <v>25</v>
      </c>
      <c r="AH44" s="30">
        <v>2400</v>
      </c>
      <c r="AI44" s="33">
        <v>47</v>
      </c>
      <c r="AJ44" s="30">
        <v>95.833333333333329</v>
      </c>
    </row>
    <row r="45" spans="1:36" x14ac:dyDescent="0.25">
      <c r="A45" s="8"/>
      <c r="B45" s="18" t="s">
        <v>53</v>
      </c>
      <c r="C45" s="33">
        <v>827</v>
      </c>
      <c r="D45" s="33">
        <v>702</v>
      </c>
      <c r="E45" s="30">
        <v>17.806267806267819</v>
      </c>
      <c r="F45" s="34">
        <v>6.5073890734091713E-2</v>
      </c>
      <c r="G45" s="33">
        <v>502</v>
      </c>
      <c r="H45" s="30">
        <v>33.510638297872333</v>
      </c>
      <c r="I45" s="33">
        <v>44</v>
      </c>
      <c r="J45" s="30">
        <v>83.333333333333329</v>
      </c>
      <c r="K45" s="33">
        <v>27</v>
      </c>
      <c r="L45" s="30">
        <v>285.71428571428572</v>
      </c>
      <c r="M45" s="33">
        <v>2</v>
      </c>
      <c r="N45" s="30">
        <v>-33.333333333333336</v>
      </c>
      <c r="O45" s="33">
        <v>0</v>
      </c>
      <c r="P45" s="30" t="s">
        <v>161</v>
      </c>
      <c r="Q45" s="33">
        <v>0</v>
      </c>
      <c r="R45" s="30" t="s">
        <v>161</v>
      </c>
      <c r="S45" s="33">
        <v>0</v>
      </c>
      <c r="T45" s="30" t="s">
        <v>161</v>
      </c>
      <c r="U45" s="33">
        <v>0</v>
      </c>
      <c r="V45" s="30" t="s">
        <v>161</v>
      </c>
      <c r="W45" s="33">
        <v>0</v>
      </c>
      <c r="X45" s="30" t="s">
        <v>161</v>
      </c>
      <c r="Y45" s="33">
        <v>575</v>
      </c>
      <c r="Z45" s="30">
        <v>40.243902439024382</v>
      </c>
      <c r="AA45" s="33">
        <v>151</v>
      </c>
      <c r="AB45" s="30">
        <v>-18.378378378378379</v>
      </c>
      <c r="AC45" s="33">
        <v>9</v>
      </c>
      <c r="AD45" s="30">
        <v>200</v>
      </c>
      <c r="AE45" s="33">
        <v>0</v>
      </c>
      <c r="AF45" s="30">
        <v>-100</v>
      </c>
      <c r="AG45" s="33">
        <v>92</v>
      </c>
      <c r="AH45" s="30">
        <v>48.387096774193552</v>
      </c>
      <c r="AI45" s="33">
        <v>252</v>
      </c>
      <c r="AJ45" s="30">
        <v>-13.698630136986301</v>
      </c>
    </row>
    <row r="46" spans="1:36" x14ac:dyDescent="0.25">
      <c r="A46" s="8"/>
      <c r="B46" s="18" t="s">
        <v>47</v>
      </c>
      <c r="C46" s="33">
        <v>746</v>
      </c>
      <c r="D46" s="33">
        <v>488</v>
      </c>
      <c r="E46" s="30">
        <v>52.868852459016402</v>
      </c>
      <c r="F46" s="34">
        <v>5.8700269029785271E-2</v>
      </c>
      <c r="G46" s="33">
        <v>644</v>
      </c>
      <c r="H46" s="30">
        <v>52.606635071090047</v>
      </c>
      <c r="I46" s="33">
        <v>61</v>
      </c>
      <c r="J46" s="30">
        <v>90.625</v>
      </c>
      <c r="K46" s="33">
        <v>21</v>
      </c>
      <c r="L46" s="30">
        <v>31.25</v>
      </c>
      <c r="M46" s="33">
        <v>1</v>
      </c>
      <c r="N46" s="30">
        <v>-50</v>
      </c>
      <c r="O46" s="33">
        <v>0</v>
      </c>
      <c r="P46" s="30" t="s">
        <v>161</v>
      </c>
      <c r="Q46" s="33">
        <v>0</v>
      </c>
      <c r="R46" s="30" t="s">
        <v>161</v>
      </c>
      <c r="S46" s="33">
        <v>0</v>
      </c>
      <c r="T46" s="30" t="s">
        <v>161</v>
      </c>
      <c r="U46" s="33">
        <v>0</v>
      </c>
      <c r="V46" s="30" t="s">
        <v>161</v>
      </c>
      <c r="W46" s="33">
        <v>0</v>
      </c>
      <c r="X46" s="30" t="s">
        <v>161</v>
      </c>
      <c r="Y46" s="33">
        <v>727</v>
      </c>
      <c r="Z46" s="30">
        <v>54.025423728813557</v>
      </c>
      <c r="AA46" s="33">
        <v>9</v>
      </c>
      <c r="AB46" s="30">
        <v>200</v>
      </c>
      <c r="AC46" s="33">
        <v>0</v>
      </c>
      <c r="AD46" s="30" t="s">
        <v>161</v>
      </c>
      <c r="AE46" s="33">
        <v>0</v>
      </c>
      <c r="AF46" s="30" t="s">
        <v>161</v>
      </c>
      <c r="AG46" s="33">
        <v>10</v>
      </c>
      <c r="AH46" s="30">
        <v>-23.076923076923073</v>
      </c>
      <c r="AI46" s="33">
        <v>19</v>
      </c>
      <c r="AJ46" s="30">
        <v>18.75</v>
      </c>
    </row>
    <row r="47" spans="1:36" x14ac:dyDescent="0.25">
      <c r="A47" s="8"/>
      <c r="B47" s="18" t="s">
        <v>49</v>
      </c>
      <c r="C47" s="33">
        <v>1467</v>
      </c>
      <c r="D47" s="33">
        <v>1045</v>
      </c>
      <c r="E47" s="30">
        <v>40.382775119617229</v>
      </c>
      <c r="F47" s="34">
        <v>0.11543337086688336</v>
      </c>
      <c r="G47" s="33">
        <v>1286</v>
      </c>
      <c r="H47" s="30">
        <v>36.373276776246023</v>
      </c>
      <c r="I47" s="33">
        <v>63</v>
      </c>
      <c r="J47" s="30">
        <v>142.30769230769229</v>
      </c>
      <c r="K47" s="33">
        <v>81</v>
      </c>
      <c r="L47" s="30">
        <v>92.857142857142861</v>
      </c>
      <c r="M47" s="33">
        <v>1</v>
      </c>
      <c r="N47" s="30">
        <v>-66.666666666666671</v>
      </c>
      <c r="O47" s="33">
        <v>1</v>
      </c>
      <c r="P47" s="30">
        <v>-50</v>
      </c>
      <c r="Q47" s="33">
        <v>0</v>
      </c>
      <c r="R47" s="30" t="s">
        <v>161</v>
      </c>
      <c r="S47" s="33">
        <v>0</v>
      </c>
      <c r="T47" s="30" t="s">
        <v>161</v>
      </c>
      <c r="U47" s="33">
        <v>0</v>
      </c>
      <c r="V47" s="30" t="s">
        <v>161</v>
      </c>
      <c r="W47" s="33">
        <v>0</v>
      </c>
      <c r="X47" s="30" t="s">
        <v>161</v>
      </c>
      <c r="Y47" s="33">
        <v>1432</v>
      </c>
      <c r="Z47" s="30">
        <v>40.944881889763771</v>
      </c>
      <c r="AA47" s="33">
        <v>7</v>
      </c>
      <c r="AB47" s="30">
        <v>75</v>
      </c>
      <c r="AC47" s="33">
        <v>0</v>
      </c>
      <c r="AD47" s="30" t="s">
        <v>161</v>
      </c>
      <c r="AE47" s="33">
        <v>0</v>
      </c>
      <c r="AF47" s="30">
        <v>-100</v>
      </c>
      <c r="AG47" s="33">
        <v>28</v>
      </c>
      <c r="AH47" s="30">
        <v>154.54545454545453</v>
      </c>
      <c r="AI47" s="33">
        <v>35</v>
      </c>
      <c r="AJ47" s="30">
        <v>20.68965517241379</v>
      </c>
    </row>
    <row r="48" spans="1:36" x14ac:dyDescent="0.25">
      <c r="A48" s="8"/>
      <c r="B48" s="18" t="s">
        <v>50</v>
      </c>
      <c r="C48" s="33">
        <v>1938</v>
      </c>
      <c r="D48" s="33">
        <v>1674</v>
      </c>
      <c r="E48" s="30">
        <v>15.77060931899641</v>
      </c>
      <c r="F48" s="34">
        <v>0.15249480077710972</v>
      </c>
      <c r="G48" s="33">
        <v>1546</v>
      </c>
      <c r="H48" s="30">
        <v>11.063218390804597</v>
      </c>
      <c r="I48" s="33">
        <v>158</v>
      </c>
      <c r="J48" s="30">
        <v>41.071428571428584</v>
      </c>
      <c r="K48" s="33">
        <v>50</v>
      </c>
      <c r="L48" s="30">
        <v>257.14285714285717</v>
      </c>
      <c r="M48" s="33">
        <v>2</v>
      </c>
      <c r="N48" s="30">
        <v>-66.666666666666671</v>
      </c>
      <c r="O48" s="33">
        <v>3</v>
      </c>
      <c r="P48" s="30">
        <v>50</v>
      </c>
      <c r="Q48" s="33">
        <v>0</v>
      </c>
      <c r="R48" s="30" t="s">
        <v>161</v>
      </c>
      <c r="S48" s="33">
        <v>0</v>
      </c>
      <c r="T48" s="30" t="s">
        <v>161</v>
      </c>
      <c r="U48" s="33">
        <v>0</v>
      </c>
      <c r="V48" s="30" t="s">
        <v>161</v>
      </c>
      <c r="W48" s="33">
        <v>0</v>
      </c>
      <c r="X48" s="30" t="s">
        <v>161</v>
      </c>
      <c r="Y48" s="33">
        <v>1759</v>
      </c>
      <c r="Z48" s="30">
        <v>15.268676277850579</v>
      </c>
      <c r="AA48" s="33">
        <v>98</v>
      </c>
      <c r="AB48" s="30">
        <v>18.07228915662651</v>
      </c>
      <c r="AC48" s="33">
        <v>17</v>
      </c>
      <c r="AD48" s="30">
        <v>325</v>
      </c>
      <c r="AE48" s="33">
        <v>0</v>
      </c>
      <c r="AF48" s="30">
        <v>-100</v>
      </c>
      <c r="AG48" s="33">
        <v>64</v>
      </c>
      <c r="AH48" s="30">
        <v>20.75471698113207</v>
      </c>
      <c r="AI48" s="33">
        <v>179</v>
      </c>
      <c r="AJ48" s="30">
        <v>20.945945945945944</v>
      </c>
    </row>
    <row r="49" spans="1:36" x14ac:dyDescent="0.25">
      <c r="A49" s="8"/>
      <c r="B49" s="18" t="s">
        <v>54</v>
      </c>
      <c r="C49" s="33">
        <v>1141</v>
      </c>
      <c r="D49" s="33">
        <v>883</v>
      </c>
      <c r="E49" s="30">
        <v>29.218573046432606</v>
      </c>
      <c r="F49" s="34">
        <v>8.9781510674242629E-2</v>
      </c>
      <c r="G49" s="33">
        <v>1054</v>
      </c>
      <c r="H49" s="30">
        <v>31.585518102372045</v>
      </c>
      <c r="I49" s="33">
        <v>27</v>
      </c>
      <c r="J49" s="30">
        <v>107.69230769230771</v>
      </c>
      <c r="K49" s="33">
        <v>47</v>
      </c>
      <c r="L49" s="30">
        <v>-2.083333333333337</v>
      </c>
      <c r="M49" s="33">
        <v>2</v>
      </c>
      <c r="N49" s="30">
        <v>-33.333333333333336</v>
      </c>
      <c r="O49" s="33">
        <v>1</v>
      </c>
      <c r="P49" s="30">
        <v>-50</v>
      </c>
      <c r="Q49" s="33">
        <v>1</v>
      </c>
      <c r="R49" s="30">
        <v>0</v>
      </c>
      <c r="S49" s="33">
        <v>0</v>
      </c>
      <c r="T49" s="30" t="s">
        <v>161</v>
      </c>
      <c r="U49" s="33">
        <v>0</v>
      </c>
      <c r="V49" s="30">
        <v>-100</v>
      </c>
      <c r="W49" s="33">
        <v>0</v>
      </c>
      <c r="X49" s="30" t="s">
        <v>161</v>
      </c>
      <c r="Y49" s="33">
        <v>1132</v>
      </c>
      <c r="Z49" s="30">
        <v>30.114942528735632</v>
      </c>
      <c r="AA49" s="33">
        <v>8</v>
      </c>
      <c r="AB49" s="30">
        <v>-33.333333333333336</v>
      </c>
      <c r="AC49" s="33">
        <v>0</v>
      </c>
      <c r="AD49" s="30" t="s">
        <v>161</v>
      </c>
      <c r="AE49" s="33">
        <v>0</v>
      </c>
      <c r="AF49" s="30" t="s">
        <v>161</v>
      </c>
      <c r="AG49" s="33">
        <v>1</v>
      </c>
      <c r="AH49" s="30">
        <v>0</v>
      </c>
      <c r="AI49" s="33">
        <v>9</v>
      </c>
      <c r="AJ49" s="30">
        <v>-30.76923076923077</v>
      </c>
    </row>
    <row r="50" spans="1:36" x14ac:dyDescent="0.25">
      <c r="A50" s="8"/>
      <c r="B50" s="18" t="s">
        <v>59</v>
      </c>
      <c r="C50" s="33">
        <v>977</v>
      </c>
      <c r="D50" s="33">
        <v>629</v>
      </c>
      <c r="E50" s="30">
        <v>55.32591414944357</v>
      </c>
      <c r="F50" s="34">
        <v>7.6876893890214765E-2</v>
      </c>
      <c r="G50" s="33">
        <v>855</v>
      </c>
      <c r="H50" s="30">
        <v>50.263620386643225</v>
      </c>
      <c r="I50" s="33">
        <v>71</v>
      </c>
      <c r="J50" s="30">
        <v>121.875</v>
      </c>
      <c r="K50" s="33">
        <v>25</v>
      </c>
      <c r="L50" s="30">
        <v>25</v>
      </c>
      <c r="M50" s="33">
        <v>14</v>
      </c>
      <c r="N50" s="30">
        <v>100</v>
      </c>
      <c r="O50" s="33">
        <v>0</v>
      </c>
      <c r="P50" s="30">
        <v>-100</v>
      </c>
      <c r="Q50" s="33">
        <v>0</v>
      </c>
      <c r="R50" s="30" t="s">
        <v>161</v>
      </c>
      <c r="S50" s="33">
        <v>0</v>
      </c>
      <c r="T50" s="30" t="s">
        <v>161</v>
      </c>
      <c r="U50" s="33">
        <v>0</v>
      </c>
      <c r="V50" s="30" t="s">
        <v>161</v>
      </c>
      <c r="W50" s="33">
        <v>0</v>
      </c>
      <c r="X50" s="30" t="s">
        <v>161</v>
      </c>
      <c r="Y50" s="33">
        <v>965</v>
      </c>
      <c r="Z50" s="30">
        <v>53.418124006359299</v>
      </c>
      <c r="AA50" s="33">
        <v>10</v>
      </c>
      <c r="AB50" s="30" t="s">
        <v>161</v>
      </c>
      <c r="AC50" s="33">
        <v>1</v>
      </c>
      <c r="AD50" s="30" t="s">
        <v>161</v>
      </c>
      <c r="AE50" s="33">
        <v>0</v>
      </c>
      <c r="AF50" s="30" t="s">
        <v>161</v>
      </c>
      <c r="AG50" s="33">
        <v>1</v>
      </c>
      <c r="AH50" s="30" t="s">
        <v>161</v>
      </c>
      <c r="AI50" s="33">
        <v>12</v>
      </c>
      <c r="AJ50" s="30" t="s">
        <v>161</v>
      </c>
    </row>
    <row r="51" spans="1:36" x14ac:dyDescent="0.25">
      <c r="A51" s="8"/>
      <c r="B51" s="18" t="s">
        <v>55</v>
      </c>
      <c r="C51" s="33">
        <v>798</v>
      </c>
      <c r="D51" s="33">
        <v>628</v>
      </c>
      <c r="E51" s="30">
        <v>27.070063694267521</v>
      </c>
      <c r="F51" s="34">
        <v>6.2791976790574591E-2</v>
      </c>
      <c r="G51" s="33">
        <v>705</v>
      </c>
      <c r="H51" s="30">
        <v>22.608695652173914</v>
      </c>
      <c r="I51" s="33">
        <v>41</v>
      </c>
      <c r="J51" s="30">
        <v>104.99999999999999</v>
      </c>
      <c r="K51" s="33">
        <v>43</v>
      </c>
      <c r="L51" s="30">
        <v>48.275862068965523</v>
      </c>
      <c r="M51" s="33">
        <v>3</v>
      </c>
      <c r="N51" s="30">
        <v>50</v>
      </c>
      <c r="O51" s="33">
        <v>0</v>
      </c>
      <c r="P51" s="30" t="s">
        <v>161</v>
      </c>
      <c r="Q51" s="33">
        <v>1</v>
      </c>
      <c r="R51" s="30" t="s">
        <v>161</v>
      </c>
      <c r="S51" s="33">
        <v>0</v>
      </c>
      <c r="T51" s="30" t="s">
        <v>161</v>
      </c>
      <c r="U51" s="33">
        <v>0</v>
      </c>
      <c r="V51" s="30" t="s">
        <v>161</v>
      </c>
      <c r="W51" s="33">
        <v>0</v>
      </c>
      <c r="X51" s="30" t="s">
        <v>161</v>
      </c>
      <c r="Y51" s="33">
        <v>793</v>
      </c>
      <c r="Z51" s="30">
        <v>26.67731629392971</v>
      </c>
      <c r="AA51" s="33">
        <v>5</v>
      </c>
      <c r="AB51" s="30">
        <v>150</v>
      </c>
      <c r="AC51" s="33">
        <v>0</v>
      </c>
      <c r="AD51" s="30" t="s">
        <v>161</v>
      </c>
      <c r="AE51" s="33">
        <v>0</v>
      </c>
      <c r="AF51" s="30" t="s">
        <v>161</v>
      </c>
      <c r="AG51" s="33">
        <v>0</v>
      </c>
      <c r="AH51" s="30" t="s">
        <v>161</v>
      </c>
      <c r="AI51" s="33">
        <v>5</v>
      </c>
      <c r="AJ51" s="30">
        <v>150</v>
      </c>
    </row>
    <row r="52" spans="1:36" x14ac:dyDescent="0.25">
      <c r="A52" s="8"/>
      <c r="B52" s="18" t="s">
        <v>52</v>
      </c>
      <c r="C52" s="33">
        <v>934</v>
      </c>
      <c r="D52" s="33">
        <v>808</v>
      </c>
      <c r="E52" s="30">
        <v>15.594059405940586</v>
      </c>
      <c r="F52" s="34">
        <v>7.3493366318792816E-2</v>
      </c>
      <c r="G52" s="33">
        <v>885</v>
      </c>
      <c r="H52" s="30">
        <v>15.234375</v>
      </c>
      <c r="I52" s="33">
        <v>18</v>
      </c>
      <c r="J52" s="30">
        <v>100</v>
      </c>
      <c r="K52" s="33">
        <v>20</v>
      </c>
      <c r="L52" s="30">
        <v>17.647058823529417</v>
      </c>
      <c r="M52" s="33">
        <v>4</v>
      </c>
      <c r="N52" s="30">
        <v>300</v>
      </c>
      <c r="O52" s="33">
        <v>0</v>
      </c>
      <c r="P52" s="30" t="s">
        <v>161</v>
      </c>
      <c r="Q52" s="33">
        <v>1</v>
      </c>
      <c r="R52" s="30">
        <v>0</v>
      </c>
      <c r="S52" s="33">
        <v>0</v>
      </c>
      <c r="T52" s="30" t="s">
        <v>161</v>
      </c>
      <c r="U52" s="33">
        <v>0</v>
      </c>
      <c r="V52" s="30" t="s">
        <v>161</v>
      </c>
      <c r="W52" s="33">
        <v>0</v>
      </c>
      <c r="X52" s="30" t="s">
        <v>161</v>
      </c>
      <c r="Y52" s="33">
        <v>928</v>
      </c>
      <c r="Z52" s="30">
        <v>16.582914572864315</v>
      </c>
      <c r="AA52" s="33">
        <v>6</v>
      </c>
      <c r="AB52" s="30">
        <v>200</v>
      </c>
      <c r="AC52" s="33">
        <v>0</v>
      </c>
      <c r="AD52" s="30" t="s">
        <v>161</v>
      </c>
      <c r="AE52" s="33">
        <v>0</v>
      </c>
      <c r="AF52" s="30">
        <v>-100</v>
      </c>
      <c r="AG52" s="33">
        <v>0</v>
      </c>
      <c r="AH52" s="30">
        <v>-100</v>
      </c>
      <c r="AI52" s="33">
        <v>6</v>
      </c>
      <c r="AJ52" s="30">
        <v>-50</v>
      </c>
    </row>
    <row r="53" spans="1:36" x14ac:dyDescent="0.25">
      <c r="A53" s="8"/>
      <c r="B53" s="18" t="s">
        <v>58</v>
      </c>
      <c r="C53" s="33">
        <v>1004</v>
      </c>
      <c r="D53" s="33">
        <v>881</v>
      </c>
      <c r="E53" s="30">
        <v>13.961407491486955</v>
      </c>
      <c r="F53" s="34">
        <v>7.9001434458316908E-2</v>
      </c>
      <c r="G53" s="33">
        <v>886</v>
      </c>
      <c r="H53" s="30">
        <v>8.8452088452088518</v>
      </c>
      <c r="I53" s="33">
        <v>51</v>
      </c>
      <c r="J53" s="30">
        <v>131.81818181818184</v>
      </c>
      <c r="K53" s="33">
        <v>39</v>
      </c>
      <c r="L53" s="30">
        <v>105.26315789473686</v>
      </c>
      <c r="M53" s="33">
        <v>9</v>
      </c>
      <c r="N53" s="30">
        <v>200</v>
      </c>
      <c r="O53" s="33">
        <v>2</v>
      </c>
      <c r="P53" s="30">
        <v>0</v>
      </c>
      <c r="Q53" s="33">
        <v>1</v>
      </c>
      <c r="R53" s="30" t="s">
        <v>161</v>
      </c>
      <c r="S53" s="33">
        <v>0</v>
      </c>
      <c r="T53" s="30" t="s">
        <v>161</v>
      </c>
      <c r="U53" s="33">
        <v>0</v>
      </c>
      <c r="V53" s="30" t="s">
        <v>161</v>
      </c>
      <c r="W53" s="33">
        <v>0</v>
      </c>
      <c r="X53" s="30" t="s">
        <v>161</v>
      </c>
      <c r="Y53" s="33">
        <v>988</v>
      </c>
      <c r="Z53" s="30">
        <v>14.883720930232558</v>
      </c>
      <c r="AA53" s="33">
        <v>7</v>
      </c>
      <c r="AB53" s="30">
        <v>-30.000000000000004</v>
      </c>
      <c r="AC53" s="33">
        <v>0</v>
      </c>
      <c r="AD53" s="30">
        <v>-100</v>
      </c>
      <c r="AE53" s="33">
        <v>0</v>
      </c>
      <c r="AF53" s="30" t="s">
        <v>161</v>
      </c>
      <c r="AG53" s="33">
        <v>9</v>
      </c>
      <c r="AH53" s="30">
        <v>28.57142857142858</v>
      </c>
      <c r="AI53" s="33">
        <v>16</v>
      </c>
      <c r="AJ53" s="30">
        <v>-23.809523809523814</v>
      </c>
    </row>
    <row r="54" spans="1:36" x14ac:dyDescent="0.25">
      <c r="A54" s="8"/>
      <c r="B54" s="18" t="s">
        <v>61</v>
      </c>
      <c r="C54" s="33">
        <v>372</v>
      </c>
      <c r="D54" s="33">
        <v>287</v>
      </c>
      <c r="E54" s="30">
        <v>29.616724738675959</v>
      </c>
      <c r="F54" s="34">
        <v>2.9271447827185149E-2</v>
      </c>
      <c r="G54" s="33">
        <v>152</v>
      </c>
      <c r="H54" s="30">
        <v>7.8014184397163122</v>
      </c>
      <c r="I54" s="33">
        <v>14</v>
      </c>
      <c r="J54" s="30">
        <v>27.27272727272727</v>
      </c>
      <c r="K54" s="33">
        <v>5</v>
      </c>
      <c r="L54" s="30">
        <v>66.666666666666671</v>
      </c>
      <c r="M54" s="33">
        <v>0</v>
      </c>
      <c r="N54" s="30" t="s">
        <v>161</v>
      </c>
      <c r="O54" s="33">
        <v>0</v>
      </c>
      <c r="P54" s="30" t="s">
        <v>161</v>
      </c>
      <c r="Q54" s="33">
        <v>0</v>
      </c>
      <c r="R54" s="30" t="s">
        <v>161</v>
      </c>
      <c r="S54" s="33">
        <v>0</v>
      </c>
      <c r="T54" s="30" t="s">
        <v>161</v>
      </c>
      <c r="U54" s="33">
        <v>0</v>
      </c>
      <c r="V54" s="30" t="s">
        <v>161</v>
      </c>
      <c r="W54" s="33">
        <v>0</v>
      </c>
      <c r="X54" s="30" t="s">
        <v>161</v>
      </c>
      <c r="Y54" s="33">
        <v>171</v>
      </c>
      <c r="Z54" s="30">
        <v>10.322580645161295</v>
      </c>
      <c r="AA54" s="33">
        <v>79</v>
      </c>
      <c r="AB54" s="30">
        <v>182.14285714285717</v>
      </c>
      <c r="AC54" s="33">
        <v>0</v>
      </c>
      <c r="AD54" s="30">
        <v>-100</v>
      </c>
      <c r="AE54" s="33">
        <v>0</v>
      </c>
      <c r="AF54" s="30">
        <v>-100</v>
      </c>
      <c r="AG54" s="33">
        <v>122</v>
      </c>
      <c r="AH54" s="30">
        <v>62.666666666666671</v>
      </c>
      <c r="AI54" s="33">
        <v>201</v>
      </c>
      <c r="AJ54" s="30">
        <v>52.272727272727273</v>
      </c>
    </row>
    <row r="55" spans="1:36" x14ac:dyDescent="0.25">
      <c r="A55" s="8"/>
      <c r="B55" s="18" t="s">
        <v>57</v>
      </c>
      <c r="C55" s="33">
        <v>614</v>
      </c>
      <c r="D55" s="33">
        <v>468</v>
      </c>
      <c r="E55" s="30">
        <v>31.196581196581196</v>
      </c>
      <c r="F55" s="34">
        <v>4.8313626252396991E-2</v>
      </c>
      <c r="G55" s="33">
        <v>375</v>
      </c>
      <c r="H55" s="30">
        <v>11.275964391691385</v>
      </c>
      <c r="I55" s="33">
        <v>32</v>
      </c>
      <c r="J55" s="30">
        <v>45.45454545454546</v>
      </c>
      <c r="K55" s="33">
        <v>9</v>
      </c>
      <c r="L55" s="30">
        <v>-9.9999999999999982</v>
      </c>
      <c r="M55" s="33">
        <v>3</v>
      </c>
      <c r="N55" s="30" t="s">
        <v>161</v>
      </c>
      <c r="O55" s="33">
        <v>0</v>
      </c>
      <c r="P55" s="30" t="s">
        <v>161</v>
      </c>
      <c r="Q55" s="33">
        <v>0</v>
      </c>
      <c r="R55" s="30" t="s">
        <v>161</v>
      </c>
      <c r="S55" s="33">
        <v>0</v>
      </c>
      <c r="T55" s="30" t="s">
        <v>161</v>
      </c>
      <c r="U55" s="33">
        <v>1</v>
      </c>
      <c r="V55" s="30" t="s">
        <v>161</v>
      </c>
      <c r="W55" s="33">
        <v>0</v>
      </c>
      <c r="X55" s="30" t="s">
        <v>161</v>
      </c>
      <c r="Y55" s="33">
        <v>420</v>
      </c>
      <c r="Z55" s="30">
        <v>13.821138211382111</v>
      </c>
      <c r="AA55" s="33">
        <v>13</v>
      </c>
      <c r="AB55" s="30">
        <v>-23.529411764705888</v>
      </c>
      <c r="AC55" s="33">
        <v>13</v>
      </c>
      <c r="AD55" s="30">
        <v>225</v>
      </c>
      <c r="AE55" s="33">
        <v>1</v>
      </c>
      <c r="AF55" s="30" t="s">
        <v>161</v>
      </c>
      <c r="AG55" s="33">
        <v>167</v>
      </c>
      <c r="AH55" s="30">
        <v>114.1025641025641</v>
      </c>
      <c r="AI55" s="33">
        <v>194</v>
      </c>
      <c r="AJ55" s="30">
        <v>95.959595959595958</v>
      </c>
    </row>
    <row r="56" spans="1:36" x14ac:dyDescent="0.25">
      <c r="A56" s="8"/>
      <c r="B56" s="18" t="s">
        <v>60</v>
      </c>
      <c r="C56" s="33">
        <v>355</v>
      </c>
      <c r="D56" s="33">
        <v>234</v>
      </c>
      <c r="E56" s="30">
        <v>51.709401709401703</v>
      </c>
      <c r="F56" s="34">
        <v>2.7933774136157875E-2</v>
      </c>
      <c r="G56" s="33">
        <v>166</v>
      </c>
      <c r="H56" s="30">
        <v>38.333333333333329</v>
      </c>
      <c r="I56" s="33">
        <v>19</v>
      </c>
      <c r="J56" s="30">
        <v>111.11111111111111</v>
      </c>
      <c r="K56" s="33">
        <v>9</v>
      </c>
      <c r="L56" s="30">
        <v>-30.76923076923077</v>
      </c>
      <c r="M56" s="33">
        <v>0</v>
      </c>
      <c r="N56" s="30" t="s">
        <v>161</v>
      </c>
      <c r="O56" s="33">
        <v>0</v>
      </c>
      <c r="P56" s="30" t="s">
        <v>161</v>
      </c>
      <c r="Q56" s="33">
        <v>0</v>
      </c>
      <c r="R56" s="30" t="s">
        <v>161</v>
      </c>
      <c r="S56" s="33">
        <v>0</v>
      </c>
      <c r="T56" s="30" t="s">
        <v>161</v>
      </c>
      <c r="U56" s="33">
        <v>0</v>
      </c>
      <c r="V56" s="30" t="s">
        <v>161</v>
      </c>
      <c r="W56" s="33">
        <v>0</v>
      </c>
      <c r="X56" s="30" t="s">
        <v>161</v>
      </c>
      <c r="Y56" s="33">
        <v>194</v>
      </c>
      <c r="Z56" s="30">
        <v>36.619718309859152</v>
      </c>
      <c r="AA56" s="33">
        <v>45</v>
      </c>
      <c r="AB56" s="30">
        <v>60.714285714285722</v>
      </c>
      <c r="AC56" s="33">
        <v>12</v>
      </c>
      <c r="AD56" s="30">
        <v>500</v>
      </c>
      <c r="AE56" s="33">
        <v>1</v>
      </c>
      <c r="AF56" s="30" t="s">
        <v>161</v>
      </c>
      <c r="AG56" s="33">
        <v>103</v>
      </c>
      <c r="AH56" s="30">
        <v>66.129032258064527</v>
      </c>
      <c r="AI56" s="33">
        <v>161</v>
      </c>
      <c r="AJ56" s="30">
        <v>75</v>
      </c>
    </row>
    <row r="57" spans="1:36" x14ac:dyDescent="0.25">
      <c r="A57" s="8"/>
      <c r="B57" s="18" t="s">
        <v>51</v>
      </c>
      <c r="C57" s="33">
        <v>852</v>
      </c>
      <c r="D57" s="33">
        <v>629</v>
      </c>
      <c r="E57" s="30">
        <v>35.453100158982508</v>
      </c>
      <c r="F57" s="34">
        <v>6.7041057926778891E-2</v>
      </c>
      <c r="G57" s="33">
        <v>729</v>
      </c>
      <c r="H57" s="30">
        <v>36.772983114446525</v>
      </c>
      <c r="I57" s="33">
        <v>38</v>
      </c>
      <c r="J57" s="30">
        <v>22.580645161290324</v>
      </c>
      <c r="K57" s="33">
        <v>33</v>
      </c>
      <c r="L57" s="30">
        <v>73.684210526315795</v>
      </c>
      <c r="M57" s="33">
        <v>5</v>
      </c>
      <c r="N57" s="30">
        <v>150</v>
      </c>
      <c r="O57" s="33">
        <v>0</v>
      </c>
      <c r="P57" s="30">
        <v>-100</v>
      </c>
      <c r="Q57" s="33">
        <v>0</v>
      </c>
      <c r="R57" s="30" t="s">
        <v>161</v>
      </c>
      <c r="S57" s="33">
        <v>0</v>
      </c>
      <c r="T57" s="30" t="s">
        <v>161</v>
      </c>
      <c r="U57" s="33">
        <v>0</v>
      </c>
      <c r="V57" s="30" t="s">
        <v>161</v>
      </c>
      <c r="W57" s="33">
        <v>0</v>
      </c>
      <c r="X57" s="30" t="s">
        <v>161</v>
      </c>
      <c r="Y57" s="33">
        <v>805</v>
      </c>
      <c r="Z57" s="30">
        <v>37.372013651877126</v>
      </c>
      <c r="AA57" s="33">
        <v>31</v>
      </c>
      <c r="AB57" s="30">
        <v>-8.8235294117647083</v>
      </c>
      <c r="AC57" s="33">
        <v>0</v>
      </c>
      <c r="AD57" s="30" t="s">
        <v>161</v>
      </c>
      <c r="AE57" s="33">
        <v>0</v>
      </c>
      <c r="AF57" s="30" t="s">
        <v>161</v>
      </c>
      <c r="AG57" s="33">
        <v>16</v>
      </c>
      <c r="AH57" s="30">
        <v>77.777777777777771</v>
      </c>
      <c r="AI57" s="33">
        <v>47</v>
      </c>
      <c r="AJ57" s="30">
        <v>9.302325581395344</v>
      </c>
    </row>
    <row r="58" spans="1:36" x14ac:dyDescent="0.25">
      <c r="A58" s="8"/>
      <c r="B58" s="18" t="s">
        <v>56</v>
      </c>
      <c r="C58" s="33">
        <v>631</v>
      </c>
      <c r="D58" s="33">
        <v>491</v>
      </c>
      <c r="E58" s="30">
        <v>28.513238289205709</v>
      </c>
      <c r="F58" s="34">
        <v>4.9651299943424265E-2</v>
      </c>
      <c r="G58" s="33">
        <v>563</v>
      </c>
      <c r="H58" s="30">
        <v>30.930232558139537</v>
      </c>
      <c r="I58" s="33">
        <v>23</v>
      </c>
      <c r="J58" s="30">
        <v>35.294117647058833</v>
      </c>
      <c r="K58" s="33">
        <v>27</v>
      </c>
      <c r="L58" s="30">
        <v>12.5</v>
      </c>
      <c r="M58" s="33">
        <v>4</v>
      </c>
      <c r="N58" s="30">
        <v>-42.857142857142861</v>
      </c>
      <c r="O58" s="33">
        <v>2</v>
      </c>
      <c r="P58" s="30">
        <v>0</v>
      </c>
      <c r="Q58" s="33">
        <v>1</v>
      </c>
      <c r="R58" s="30" t="s">
        <v>161</v>
      </c>
      <c r="S58" s="33">
        <v>0</v>
      </c>
      <c r="T58" s="30" t="s">
        <v>161</v>
      </c>
      <c r="U58" s="33">
        <v>0</v>
      </c>
      <c r="V58" s="30" t="s">
        <v>161</v>
      </c>
      <c r="W58" s="33">
        <v>0</v>
      </c>
      <c r="X58" s="30" t="s">
        <v>161</v>
      </c>
      <c r="Y58" s="33">
        <v>620</v>
      </c>
      <c r="Z58" s="30">
        <v>29.166666666666675</v>
      </c>
      <c r="AA58" s="33">
        <v>8</v>
      </c>
      <c r="AB58" s="30">
        <v>60.000000000000007</v>
      </c>
      <c r="AC58" s="33">
        <v>0</v>
      </c>
      <c r="AD58" s="30" t="s">
        <v>161</v>
      </c>
      <c r="AE58" s="33">
        <v>0</v>
      </c>
      <c r="AF58" s="30" t="s">
        <v>161</v>
      </c>
      <c r="AG58" s="33">
        <v>3</v>
      </c>
      <c r="AH58" s="30">
        <v>-50</v>
      </c>
      <c r="AI58" s="33">
        <v>11</v>
      </c>
      <c r="AJ58" s="30">
        <v>0</v>
      </c>
    </row>
    <row r="59" spans="1:36" x14ac:dyDescent="0.25">
      <c r="A59" s="8"/>
      <c r="B59" s="18" t="s">
        <v>62</v>
      </c>
      <c r="C59" s="33">
        <v>2931</v>
      </c>
      <c r="D59" s="33">
        <v>2197</v>
      </c>
      <c r="E59" s="30">
        <v>33.409194355939917</v>
      </c>
      <c r="F59" s="34">
        <v>0.23063068167064427</v>
      </c>
      <c r="G59" s="33">
        <v>2433</v>
      </c>
      <c r="H59" s="30">
        <v>28.052631578947373</v>
      </c>
      <c r="I59" s="33">
        <v>123</v>
      </c>
      <c r="J59" s="30">
        <v>66.21621621621621</v>
      </c>
      <c r="K59" s="33">
        <v>76</v>
      </c>
      <c r="L59" s="30">
        <v>46.153846153846146</v>
      </c>
      <c r="M59" s="33">
        <v>18</v>
      </c>
      <c r="N59" s="30">
        <v>125</v>
      </c>
      <c r="O59" s="33">
        <v>10</v>
      </c>
      <c r="P59" s="30">
        <v>100</v>
      </c>
      <c r="Q59" s="33">
        <v>1</v>
      </c>
      <c r="R59" s="30">
        <v>0</v>
      </c>
      <c r="S59" s="33">
        <v>0</v>
      </c>
      <c r="T59" s="30" t="s">
        <v>161</v>
      </c>
      <c r="U59" s="33">
        <v>0</v>
      </c>
      <c r="V59" s="30" t="s">
        <v>161</v>
      </c>
      <c r="W59" s="33">
        <v>0</v>
      </c>
      <c r="X59" s="30" t="s">
        <v>161</v>
      </c>
      <c r="Y59" s="33">
        <v>2661</v>
      </c>
      <c r="Z59" s="30">
        <v>30.441176470588239</v>
      </c>
      <c r="AA59" s="33">
        <v>120</v>
      </c>
      <c r="AB59" s="30">
        <v>53.846153846153854</v>
      </c>
      <c r="AC59" s="33">
        <v>8</v>
      </c>
      <c r="AD59" s="30">
        <v>166.66666666666666</v>
      </c>
      <c r="AE59" s="33">
        <v>0</v>
      </c>
      <c r="AF59" s="30" t="s">
        <v>161</v>
      </c>
      <c r="AG59" s="33">
        <v>142</v>
      </c>
      <c r="AH59" s="30">
        <v>86.842105263157904</v>
      </c>
      <c r="AI59" s="33">
        <v>270</v>
      </c>
      <c r="AJ59" s="30">
        <v>71.97452229299364</v>
      </c>
    </row>
    <row r="60" spans="1:36" x14ac:dyDescent="0.25">
      <c r="A60" s="9"/>
      <c r="B60" s="18" t="s">
        <v>63</v>
      </c>
      <c r="C60" s="33">
        <v>64616</v>
      </c>
      <c r="D60" s="33">
        <v>53798</v>
      </c>
      <c r="E60" s="30">
        <v>20.10855422134652</v>
      </c>
      <c r="F60" s="34">
        <v>5.0844190129069773</v>
      </c>
      <c r="G60" s="33">
        <v>50182</v>
      </c>
      <c r="H60" s="30">
        <v>20.897176447913644</v>
      </c>
      <c r="I60" s="33">
        <v>3101</v>
      </c>
      <c r="J60" s="30">
        <v>62.611431567907715</v>
      </c>
      <c r="K60" s="33">
        <v>3134</v>
      </c>
      <c r="L60" s="30">
        <v>19.801223241590215</v>
      </c>
      <c r="M60" s="33">
        <v>363</v>
      </c>
      <c r="N60" s="30">
        <v>44.621513944223111</v>
      </c>
      <c r="O60" s="33">
        <v>202</v>
      </c>
      <c r="P60" s="30">
        <v>143.37349397590361</v>
      </c>
      <c r="Q60" s="33">
        <v>32</v>
      </c>
      <c r="R60" s="30">
        <v>45.45454545454546</v>
      </c>
      <c r="S60" s="33">
        <v>0</v>
      </c>
      <c r="T60" s="30">
        <v>-100</v>
      </c>
      <c r="U60" s="33">
        <v>18</v>
      </c>
      <c r="V60" s="30">
        <v>260</v>
      </c>
      <c r="W60" s="33">
        <v>0</v>
      </c>
      <c r="X60" s="30" t="s">
        <v>161</v>
      </c>
      <c r="Y60" s="35">
        <v>57032</v>
      </c>
      <c r="Z60" s="30">
        <v>22.932338930442086</v>
      </c>
      <c r="AA60" s="33">
        <v>2103</v>
      </c>
      <c r="AB60" s="30">
        <v>19.6926579396699</v>
      </c>
      <c r="AC60" s="33">
        <v>246</v>
      </c>
      <c r="AD60" s="30">
        <v>148.4848484848485</v>
      </c>
      <c r="AE60" s="33">
        <v>4</v>
      </c>
      <c r="AF60" s="30">
        <v>-98.373983739837399</v>
      </c>
      <c r="AG60" s="33">
        <v>5231</v>
      </c>
      <c r="AH60" s="30">
        <v>-1.3577220441259641</v>
      </c>
      <c r="AI60" s="35">
        <v>7584</v>
      </c>
      <c r="AJ60" s="30">
        <v>2.4172856178257929</v>
      </c>
    </row>
    <row r="61" spans="1:36" x14ac:dyDescent="0.25">
      <c r="A61" s="10" t="s">
        <v>64</v>
      </c>
      <c r="B61" s="18" t="s">
        <v>125</v>
      </c>
      <c r="C61" s="33">
        <v>26336</v>
      </c>
      <c r="D61" s="33">
        <v>22816</v>
      </c>
      <c r="E61" s="30">
        <v>15.427769985974749</v>
      </c>
      <c r="F61" s="34">
        <v>2.0722926074643766</v>
      </c>
      <c r="G61" s="33">
        <v>24012</v>
      </c>
      <c r="H61" s="30">
        <v>13.979209189728014</v>
      </c>
      <c r="I61" s="33">
        <v>1015</v>
      </c>
      <c r="J61" s="30">
        <v>35.695187165775401</v>
      </c>
      <c r="K61" s="33">
        <v>893</v>
      </c>
      <c r="L61" s="30">
        <v>12.75252525252526</v>
      </c>
      <c r="M61" s="33">
        <v>178</v>
      </c>
      <c r="N61" s="30">
        <v>131.16883116883119</v>
      </c>
      <c r="O61" s="33">
        <v>35</v>
      </c>
      <c r="P61" s="30">
        <v>16.666666666666675</v>
      </c>
      <c r="Q61" s="33">
        <v>21</v>
      </c>
      <c r="R61" s="30">
        <v>90.909090909090921</v>
      </c>
      <c r="S61" s="33">
        <v>0</v>
      </c>
      <c r="T61" s="30" t="s">
        <v>161</v>
      </c>
      <c r="U61" s="33">
        <v>6</v>
      </c>
      <c r="V61" s="30">
        <v>200</v>
      </c>
      <c r="W61" s="33">
        <v>0</v>
      </c>
      <c r="X61" s="30" t="s">
        <v>161</v>
      </c>
      <c r="Y61" s="33">
        <v>26160</v>
      </c>
      <c r="Z61" s="30">
        <v>15.105381264575168</v>
      </c>
      <c r="AA61" s="33">
        <v>120</v>
      </c>
      <c r="AB61" s="30">
        <v>64.383561643835606</v>
      </c>
      <c r="AC61" s="33">
        <v>3</v>
      </c>
      <c r="AD61" s="30">
        <v>200</v>
      </c>
      <c r="AE61" s="33">
        <v>2</v>
      </c>
      <c r="AF61" s="30">
        <v>-71.428571428571431</v>
      </c>
      <c r="AG61" s="33">
        <v>51</v>
      </c>
      <c r="AH61" s="30">
        <v>537.5</v>
      </c>
      <c r="AI61" s="33">
        <v>176</v>
      </c>
      <c r="AJ61" s="30">
        <v>97.752808988764045</v>
      </c>
    </row>
    <row r="62" spans="1:36" x14ac:dyDescent="0.25">
      <c r="A62" s="8"/>
      <c r="B62" s="18" t="s">
        <v>65</v>
      </c>
      <c r="C62" s="33">
        <v>4765</v>
      </c>
      <c r="D62" s="33">
        <v>4319</v>
      </c>
      <c r="E62" s="30">
        <v>10.326464459365603</v>
      </c>
      <c r="F62" s="34">
        <v>0.37494206692617538</v>
      </c>
      <c r="G62" s="33">
        <v>4409</v>
      </c>
      <c r="H62" s="30">
        <v>10.862459140055325</v>
      </c>
      <c r="I62" s="33">
        <v>116</v>
      </c>
      <c r="J62" s="30">
        <v>-10.077519379844958</v>
      </c>
      <c r="K62" s="33">
        <v>129</v>
      </c>
      <c r="L62" s="30">
        <v>-11.03448275862069</v>
      </c>
      <c r="M62" s="33">
        <v>43</v>
      </c>
      <c r="N62" s="30">
        <v>95.454545454545453</v>
      </c>
      <c r="O62" s="33">
        <v>5</v>
      </c>
      <c r="P62" s="30">
        <v>-44.444444444444443</v>
      </c>
      <c r="Q62" s="33">
        <v>3</v>
      </c>
      <c r="R62" s="30">
        <v>-25</v>
      </c>
      <c r="S62" s="33">
        <v>0</v>
      </c>
      <c r="T62" s="30" t="s">
        <v>161</v>
      </c>
      <c r="U62" s="33">
        <v>4</v>
      </c>
      <c r="V62" s="30" t="s">
        <v>161</v>
      </c>
      <c r="W62" s="33">
        <v>0</v>
      </c>
      <c r="X62" s="30" t="s">
        <v>161</v>
      </c>
      <c r="Y62" s="33">
        <v>4709</v>
      </c>
      <c r="Z62" s="30">
        <v>9.8693420438637389</v>
      </c>
      <c r="AA62" s="33">
        <v>32</v>
      </c>
      <c r="AB62" s="30">
        <v>33.333333333333329</v>
      </c>
      <c r="AC62" s="33">
        <v>5</v>
      </c>
      <c r="AD62" s="30">
        <v>-16.666666666666664</v>
      </c>
      <c r="AE62" s="33">
        <v>0</v>
      </c>
      <c r="AF62" s="30" t="s">
        <v>161</v>
      </c>
      <c r="AG62" s="33">
        <v>19</v>
      </c>
      <c r="AH62" s="30">
        <v>533.33333333333326</v>
      </c>
      <c r="AI62" s="33">
        <v>56</v>
      </c>
      <c r="AJ62" s="30">
        <v>69.696969696969703</v>
      </c>
    </row>
    <row r="63" spans="1:36" x14ac:dyDescent="0.25">
      <c r="A63" s="8"/>
      <c r="B63" s="18" t="s">
        <v>66</v>
      </c>
      <c r="C63" s="33">
        <v>214</v>
      </c>
      <c r="D63" s="33">
        <v>159</v>
      </c>
      <c r="E63" s="30">
        <v>34.591194968553452</v>
      </c>
      <c r="F63" s="34">
        <v>1.6838951169402209E-2</v>
      </c>
      <c r="G63" s="33">
        <v>119</v>
      </c>
      <c r="H63" s="30">
        <v>25.263157894736832</v>
      </c>
      <c r="I63" s="33">
        <v>21</v>
      </c>
      <c r="J63" s="30">
        <v>162.5</v>
      </c>
      <c r="K63" s="33">
        <v>4</v>
      </c>
      <c r="L63" s="30">
        <v>33.333333333333329</v>
      </c>
      <c r="M63" s="33">
        <v>6</v>
      </c>
      <c r="N63" s="30">
        <v>19.999999999999996</v>
      </c>
      <c r="O63" s="33">
        <v>0</v>
      </c>
      <c r="P63" s="30" t="s">
        <v>161</v>
      </c>
      <c r="Q63" s="33">
        <v>0</v>
      </c>
      <c r="R63" s="30" t="s">
        <v>161</v>
      </c>
      <c r="S63" s="33">
        <v>0</v>
      </c>
      <c r="T63" s="30" t="s">
        <v>161</v>
      </c>
      <c r="U63" s="33">
        <v>0</v>
      </c>
      <c r="V63" s="30" t="s">
        <v>161</v>
      </c>
      <c r="W63" s="33">
        <v>0</v>
      </c>
      <c r="X63" s="30">
        <v>-100</v>
      </c>
      <c r="Y63" s="33">
        <v>150</v>
      </c>
      <c r="Z63" s="30">
        <v>33.928571428571416</v>
      </c>
      <c r="AA63" s="33">
        <v>28</v>
      </c>
      <c r="AB63" s="30">
        <v>-9.6774193548387117</v>
      </c>
      <c r="AC63" s="33">
        <v>3</v>
      </c>
      <c r="AD63" s="30" t="s">
        <v>161</v>
      </c>
      <c r="AE63" s="33">
        <v>0</v>
      </c>
      <c r="AF63" s="30" t="s">
        <v>161</v>
      </c>
      <c r="AG63" s="33">
        <v>33</v>
      </c>
      <c r="AH63" s="30">
        <v>106.25</v>
      </c>
      <c r="AI63" s="33">
        <v>64</v>
      </c>
      <c r="AJ63" s="30">
        <v>36.170212765957444</v>
      </c>
    </row>
    <row r="64" spans="1:36" x14ac:dyDescent="0.25">
      <c r="A64" s="9"/>
      <c r="B64" s="18" t="s">
        <v>67</v>
      </c>
      <c r="C64" s="33">
        <v>31315</v>
      </c>
      <c r="D64" s="33">
        <v>27294</v>
      </c>
      <c r="E64" s="30">
        <v>14.732175569722283</v>
      </c>
      <c r="F64" s="34">
        <v>2.464073625559954</v>
      </c>
      <c r="G64" s="33">
        <v>28540</v>
      </c>
      <c r="H64" s="30">
        <v>13.528779983292893</v>
      </c>
      <c r="I64" s="33">
        <v>1152</v>
      </c>
      <c r="J64" s="30">
        <v>30.169491525423719</v>
      </c>
      <c r="K64" s="33">
        <v>1026</v>
      </c>
      <c r="L64" s="30">
        <v>9.1489361702127745</v>
      </c>
      <c r="M64" s="33">
        <v>227</v>
      </c>
      <c r="N64" s="30">
        <v>118.26923076923075</v>
      </c>
      <c r="O64" s="33">
        <v>40</v>
      </c>
      <c r="P64" s="30">
        <v>2.564102564102555</v>
      </c>
      <c r="Q64" s="33">
        <v>24</v>
      </c>
      <c r="R64" s="30">
        <v>60.000000000000007</v>
      </c>
      <c r="S64" s="33">
        <v>0</v>
      </c>
      <c r="T64" s="30" t="s">
        <v>161</v>
      </c>
      <c r="U64" s="33">
        <v>10</v>
      </c>
      <c r="V64" s="30">
        <v>400</v>
      </c>
      <c r="W64" s="33">
        <v>0</v>
      </c>
      <c r="X64" s="30">
        <v>-100</v>
      </c>
      <c r="Y64" s="35">
        <v>31019</v>
      </c>
      <c r="Z64" s="30">
        <v>14.355760368663596</v>
      </c>
      <c r="AA64" s="33">
        <v>180</v>
      </c>
      <c r="AB64" s="30">
        <v>40.625</v>
      </c>
      <c r="AC64" s="33">
        <v>11</v>
      </c>
      <c r="AD64" s="30">
        <v>57.142857142857139</v>
      </c>
      <c r="AE64" s="33">
        <v>2</v>
      </c>
      <c r="AF64" s="30">
        <v>-71.428571428571431</v>
      </c>
      <c r="AG64" s="33">
        <v>103</v>
      </c>
      <c r="AH64" s="30">
        <v>281.48148148148147</v>
      </c>
      <c r="AI64" s="35">
        <v>296</v>
      </c>
      <c r="AJ64" s="30">
        <v>75.147928994082847</v>
      </c>
    </row>
    <row r="65" spans="1:36" x14ac:dyDescent="0.25">
      <c r="A65" s="10" t="s">
        <v>68</v>
      </c>
      <c r="B65" s="18" t="s">
        <v>69</v>
      </c>
      <c r="C65" s="33">
        <v>1054</v>
      </c>
      <c r="D65" s="33">
        <v>939</v>
      </c>
      <c r="E65" s="30">
        <v>12.247071352502669</v>
      </c>
      <c r="F65" s="34">
        <v>8.2935768843691263E-2</v>
      </c>
      <c r="G65" s="33">
        <v>950</v>
      </c>
      <c r="H65" s="30">
        <v>18.45386533665836</v>
      </c>
      <c r="I65" s="33">
        <v>44</v>
      </c>
      <c r="J65" s="30">
        <v>22.222222222222232</v>
      </c>
      <c r="K65" s="33">
        <v>26</v>
      </c>
      <c r="L65" s="30">
        <v>8.333333333333325</v>
      </c>
      <c r="M65" s="33">
        <v>6</v>
      </c>
      <c r="N65" s="30">
        <v>200</v>
      </c>
      <c r="O65" s="33">
        <v>1</v>
      </c>
      <c r="P65" s="30">
        <v>0</v>
      </c>
      <c r="Q65" s="33">
        <v>0</v>
      </c>
      <c r="R65" s="30">
        <v>-100</v>
      </c>
      <c r="S65" s="33">
        <v>0</v>
      </c>
      <c r="T65" s="30" t="s">
        <v>161</v>
      </c>
      <c r="U65" s="33">
        <v>0</v>
      </c>
      <c r="V65" s="30" t="s">
        <v>161</v>
      </c>
      <c r="W65" s="33">
        <v>0</v>
      </c>
      <c r="X65" s="30" t="s">
        <v>161</v>
      </c>
      <c r="Y65" s="33">
        <v>1027</v>
      </c>
      <c r="Z65" s="30">
        <v>18.591224018475749</v>
      </c>
      <c r="AA65" s="33">
        <v>18</v>
      </c>
      <c r="AB65" s="30">
        <v>157.14285714285717</v>
      </c>
      <c r="AC65" s="33">
        <v>1</v>
      </c>
      <c r="AD65" s="30" t="s">
        <v>161</v>
      </c>
      <c r="AE65" s="33">
        <v>0</v>
      </c>
      <c r="AF65" s="30">
        <v>-100</v>
      </c>
      <c r="AG65" s="33">
        <v>8</v>
      </c>
      <c r="AH65" s="30">
        <v>300</v>
      </c>
      <c r="AI65" s="33">
        <v>27</v>
      </c>
      <c r="AJ65" s="30">
        <v>-63.013698630136993</v>
      </c>
    </row>
    <row r="66" spans="1:36" x14ac:dyDescent="0.25">
      <c r="A66" s="8"/>
      <c r="B66" s="18" t="s">
        <v>70</v>
      </c>
      <c r="C66" s="33">
        <v>3062</v>
      </c>
      <c r="D66" s="33">
        <v>2639</v>
      </c>
      <c r="E66" s="30">
        <v>16.028798787419476</v>
      </c>
      <c r="F66" s="34">
        <v>0.24093863776032506</v>
      </c>
      <c r="G66" s="33">
        <v>2732</v>
      </c>
      <c r="H66" s="30">
        <v>11.147274206672098</v>
      </c>
      <c r="I66" s="33">
        <v>84</v>
      </c>
      <c r="J66" s="30">
        <v>104.8780487804878</v>
      </c>
      <c r="K66" s="33">
        <v>29</v>
      </c>
      <c r="L66" s="30">
        <v>141.66666666666666</v>
      </c>
      <c r="M66" s="33">
        <v>4</v>
      </c>
      <c r="N66" s="30">
        <v>-19.999999999999996</v>
      </c>
      <c r="O66" s="33">
        <v>1</v>
      </c>
      <c r="P66" s="30">
        <v>-85.714285714285722</v>
      </c>
      <c r="Q66" s="33">
        <v>2</v>
      </c>
      <c r="R66" s="30">
        <v>100</v>
      </c>
      <c r="S66" s="33">
        <v>0</v>
      </c>
      <c r="T66" s="30" t="s">
        <v>161</v>
      </c>
      <c r="U66" s="33">
        <v>0</v>
      </c>
      <c r="V66" s="30">
        <v>-100</v>
      </c>
      <c r="W66" s="33">
        <v>0</v>
      </c>
      <c r="X66" s="30">
        <v>-100</v>
      </c>
      <c r="Y66" s="33">
        <v>2852</v>
      </c>
      <c r="Z66" s="30">
        <v>12.86110011871784</v>
      </c>
      <c r="AA66" s="33">
        <v>122</v>
      </c>
      <c r="AB66" s="30">
        <v>76.811594202898561</v>
      </c>
      <c r="AC66" s="33">
        <v>31</v>
      </c>
      <c r="AD66" s="30">
        <v>3000</v>
      </c>
      <c r="AE66" s="33">
        <v>0</v>
      </c>
      <c r="AF66" s="30">
        <v>-100</v>
      </c>
      <c r="AG66" s="33">
        <v>57</v>
      </c>
      <c r="AH66" s="30">
        <v>89.999999999999986</v>
      </c>
      <c r="AI66" s="33">
        <v>210</v>
      </c>
      <c r="AJ66" s="30">
        <v>87.5</v>
      </c>
    </row>
    <row r="67" spans="1:36" x14ac:dyDescent="0.25">
      <c r="A67" s="9"/>
      <c r="B67" s="18" t="s">
        <v>71</v>
      </c>
      <c r="C67" s="33">
        <v>4116</v>
      </c>
      <c r="D67" s="33">
        <v>3578</v>
      </c>
      <c r="E67" s="30">
        <v>15.036333147009495</v>
      </c>
      <c r="F67" s="34">
        <v>0.32387440660401634</v>
      </c>
      <c r="G67" s="33">
        <v>3682</v>
      </c>
      <c r="H67" s="30">
        <v>12.944785276073612</v>
      </c>
      <c r="I67" s="33">
        <v>128</v>
      </c>
      <c r="J67" s="30">
        <v>66.233766233766247</v>
      </c>
      <c r="K67" s="33">
        <v>55</v>
      </c>
      <c r="L67" s="30">
        <v>52.777777777777771</v>
      </c>
      <c r="M67" s="33">
        <v>10</v>
      </c>
      <c r="N67" s="30">
        <v>42.857142857142861</v>
      </c>
      <c r="O67" s="33">
        <v>2</v>
      </c>
      <c r="P67" s="30">
        <v>-75</v>
      </c>
      <c r="Q67" s="33">
        <v>2</v>
      </c>
      <c r="R67" s="30">
        <v>0</v>
      </c>
      <c r="S67" s="33">
        <v>0</v>
      </c>
      <c r="T67" s="30" t="s">
        <v>161</v>
      </c>
      <c r="U67" s="33">
        <v>0</v>
      </c>
      <c r="V67" s="30">
        <v>-100</v>
      </c>
      <c r="W67" s="33">
        <v>0</v>
      </c>
      <c r="X67" s="30">
        <v>-100</v>
      </c>
      <c r="Y67" s="35">
        <v>3879</v>
      </c>
      <c r="Z67" s="30">
        <v>14.323607427055695</v>
      </c>
      <c r="AA67" s="33">
        <v>140</v>
      </c>
      <c r="AB67" s="30">
        <v>84.210526315789465</v>
      </c>
      <c r="AC67" s="33">
        <v>32</v>
      </c>
      <c r="AD67" s="30">
        <v>3100</v>
      </c>
      <c r="AE67" s="33">
        <v>0</v>
      </c>
      <c r="AF67" s="30">
        <v>-100</v>
      </c>
      <c r="AG67" s="33">
        <v>65</v>
      </c>
      <c r="AH67" s="30">
        <v>103.125</v>
      </c>
      <c r="AI67" s="35">
        <v>237</v>
      </c>
      <c r="AJ67" s="30">
        <v>28.108108108108109</v>
      </c>
    </row>
    <row r="68" spans="1:36" x14ac:dyDescent="0.25">
      <c r="A68" s="10" t="s">
        <v>72</v>
      </c>
      <c r="B68" s="18" t="s">
        <v>73</v>
      </c>
      <c r="C68" s="33">
        <v>17</v>
      </c>
      <c r="D68" s="33">
        <v>19</v>
      </c>
      <c r="E68" s="30">
        <v>-10.526315789473683</v>
      </c>
      <c r="F68" s="34">
        <v>1.3376736910272783E-3</v>
      </c>
      <c r="G68" s="33">
        <v>10</v>
      </c>
      <c r="H68" s="30">
        <v>-37.5</v>
      </c>
      <c r="I68" s="33">
        <v>0</v>
      </c>
      <c r="J68" s="30" t="s">
        <v>161</v>
      </c>
      <c r="K68" s="33">
        <v>0</v>
      </c>
      <c r="L68" s="30" t="s">
        <v>161</v>
      </c>
      <c r="M68" s="33">
        <v>0</v>
      </c>
      <c r="N68" s="30" t="s">
        <v>161</v>
      </c>
      <c r="O68" s="33">
        <v>0</v>
      </c>
      <c r="P68" s="30" t="s">
        <v>161</v>
      </c>
      <c r="Q68" s="33">
        <v>0</v>
      </c>
      <c r="R68" s="30" t="s">
        <v>161</v>
      </c>
      <c r="S68" s="33">
        <v>0</v>
      </c>
      <c r="T68" s="30" t="s">
        <v>161</v>
      </c>
      <c r="U68" s="33">
        <v>0</v>
      </c>
      <c r="V68" s="30" t="s">
        <v>161</v>
      </c>
      <c r="W68" s="33">
        <v>0</v>
      </c>
      <c r="X68" s="30" t="s">
        <v>161</v>
      </c>
      <c r="Y68" s="33">
        <v>10</v>
      </c>
      <c r="Z68" s="30">
        <v>-37.5</v>
      </c>
      <c r="AA68" s="33">
        <v>0</v>
      </c>
      <c r="AB68" s="30" t="s">
        <v>161</v>
      </c>
      <c r="AC68" s="33">
        <v>0</v>
      </c>
      <c r="AD68" s="30" t="s">
        <v>161</v>
      </c>
      <c r="AE68" s="33">
        <v>0</v>
      </c>
      <c r="AF68" s="30" t="s">
        <v>161</v>
      </c>
      <c r="AG68" s="33">
        <v>7</v>
      </c>
      <c r="AH68" s="30">
        <v>133.33333333333334</v>
      </c>
      <c r="AI68" s="33">
        <v>7</v>
      </c>
      <c r="AJ68" s="30">
        <v>133.33333333333334</v>
      </c>
    </row>
    <row r="69" spans="1:36" x14ac:dyDescent="0.25">
      <c r="A69" s="9"/>
      <c r="B69" s="18" t="s">
        <v>105</v>
      </c>
      <c r="C69" s="33">
        <v>17</v>
      </c>
      <c r="D69" s="33">
        <v>19</v>
      </c>
      <c r="E69" s="30">
        <v>-10.526315789473683</v>
      </c>
      <c r="F69" s="34">
        <v>1.3376736910272783E-3</v>
      </c>
      <c r="G69" s="33">
        <v>10</v>
      </c>
      <c r="H69" s="30">
        <v>-37.5</v>
      </c>
      <c r="I69" s="33">
        <v>0</v>
      </c>
      <c r="J69" s="30" t="s">
        <v>161</v>
      </c>
      <c r="K69" s="33">
        <v>0</v>
      </c>
      <c r="L69" s="30" t="s">
        <v>161</v>
      </c>
      <c r="M69" s="33">
        <v>0</v>
      </c>
      <c r="N69" s="30" t="s">
        <v>161</v>
      </c>
      <c r="O69" s="33">
        <v>0</v>
      </c>
      <c r="P69" s="30" t="s">
        <v>161</v>
      </c>
      <c r="Q69" s="33">
        <v>0</v>
      </c>
      <c r="R69" s="30" t="s">
        <v>161</v>
      </c>
      <c r="S69" s="33">
        <v>0</v>
      </c>
      <c r="T69" s="30" t="s">
        <v>161</v>
      </c>
      <c r="U69" s="33">
        <v>0</v>
      </c>
      <c r="V69" s="30" t="s">
        <v>161</v>
      </c>
      <c r="W69" s="33">
        <v>0</v>
      </c>
      <c r="X69" s="30" t="s">
        <v>161</v>
      </c>
      <c r="Y69" s="36">
        <v>10</v>
      </c>
      <c r="Z69" s="30">
        <v>-37.5</v>
      </c>
      <c r="AA69" s="33">
        <v>0</v>
      </c>
      <c r="AB69" s="30" t="s">
        <v>161</v>
      </c>
      <c r="AC69" s="33">
        <v>0</v>
      </c>
      <c r="AD69" s="30" t="s">
        <v>161</v>
      </c>
      <c r="AE69" s="33">
        <v>0</v>
      </c>
      <c r="AF69" s="30" t="s">
        <v>161</v>
      </c>
      <c r="AG69" s="33">
        <v>7</v>
      </c>
      <c r="AH69" s="30">
        <v>133.33333333333334</v>
      </c>
      <c r="AI69" s="36">
        <v>7</v>
      </c>
      <c r="AJ69" s="30">
        <v>133.33333333333334</v>
      </c>
    </row>
    <row r="70" spans="1:36" x14ac:dyDescent="0.25">
      <c r="A70" s="10" t="s">
        <v>74</v>
      </c>
      <c r="B70" s="18" t="s">
        <v>74</v>
      </c>
      <c r="C70" s="33">
        <v>2584</v>
      </c>
      <c r="D70" s="33">
        <v>2975</v>
      </c>
      <c r="E70" s="30">
        <v>-13.142857142857146</v>
      </c>
      <c r="F70" s="34">
        <v>0.2033264010361463</v>
      </c>
      <c r="G70" s="33">
        <v>1762</v>
      </c>
      <c r="H70" s="30">
        <v>-13.500245459008342</v>
      </c>
      <c r="I70" s="33">
        <v>288</v>
      </c>
      <c r="J70" s="30">
        <v>-14.792899408284022</v>
      </c>
      <c r="K70" s="33">
        <v>401</v>
      </c>
      <c r="L70" s="30">
        <v>-14.13276231263383</v>
      </c>
      <c r="M70" s="33">
        <v>51</v>
      </c>
      <c r="N70" s="30">
        <v>-12.068965517241381</v>
      </c>
      <c r="O70" s="33">
        <v>32</v>
      </c>
      <c r="P70" s="30">
        <v>33.333333333333329</v>
      </c>
      <c r="Q70" s="33">
        <v>15</v>
      </c>
      <c r="R70" s="30">
        <v>-6.25</v>
      </c>
      <c r="S70" s="33">
        <v>0</v>
      </c>
      <c r="T70" s="30" t="s">
        <v>161</v>
      </c>
      <c r="U70" s="33">
        <v>9</v>
      </c>
      <c r="V70" s="30">
        <v>350</v>
      </c>
      <c r="W70" s="33">
        <v>1</v>
      </c>
      <c r="X70" s="30" t="s">
        <v>161</v>
      </c>
      <c r="Y70" s="33">
        <v>2559</v>
      </c>
      <c r="Z70" s="30">
        <v>-13.018354860639025</v>
      </c>
      <c r="AA70" s="33">
        <v>25</v>
      </c>
      <c r="AB70" s="30">
        <v>-21.875</v>
      </c>
      <c r="AC70" s="33">
        <v>0</v>
      </c>
      <c r="AD70" s="30" t="s">
        <v>161</v>
      </c>
      <c r="AE70" s="33">
        <v>0</v>
      </c>
      <c r="AF70" s="30" t="s">
        <v>161</v>
      </c>
      <c r="AG70" s="33">
        <v>0</v>
      </c>
      <c r="AH70" s="30">
        <v>-100</v>
      </c>
      <c r="AI70" s="33">
        <v>25</v>
      </c>
      <c r="AJ70" s="30">
        <v>-24.242424242424242</v>
      </c>
    </row>
    <row r="71" spans="1:36" x14ac:dyDescent="0.25">
      <c r="A71" s="9"/>
      <c r="B71" s="18" t="s">
        <v>106</v>
      </c>
      <c r="C71" s="33">
        <v>2584</v>
      </c>
      <c r="D71" s="33">
        <v>2975</v>
      </c>
      <c r="E71" s="30">
        <v>-13.142857142857146</v>
      </c>
      <c r="F71" s="34">
        <v>0.2033264010361463</v>
      </c>
      <c r="G71" s="33">
        <v>1762</v>
      </c>
      <c r="H71" s="30">
        <v>-13.500245459008342</v>
      </c>
      <c r="I71" s="33">
        <v>288</v>
      </c>
      <c r="J71" s="30">
        <v>-14.792899408284022</v>
      </c>
      <c r="K71" s="33">
        <v>401</v>
      </c>
      <c r="L71" s="30">
        <v>-14.13276231263383</v>
      </c>
      <c r="M71" s="33">
        <v>51</v>
      </c>
      <c r="N71" s="30">
        <v>-12.068965517241381</v>
      </c>
      <c r="O71" s="33">
        <v>32</v>
      </c>
      <c r="P71" s="30">
        <v>33.333333333333329</v>
      </c>
      <c r="Q71" s="33">
        <v>15</v>
      </c>
      <c r="R71" s="30">
        <v>-6.25</v>
      </c>
      <c r="S71" s="33">
        <v>0</v>
      </c>
      <c r="T71" s="30" t="s">
        <v>161</v>
      </c>
      <c r="U71" s="33">
        <v>9</v>
      </c>
      <c r="V71" s="30">
        <v>350</v>
      </c>
      <c r="W71" s="33">
        <v>1</v>
      </c>
      <c r="X71" s="30" t="s">
        <v>161</v>
      </c>
      <c r="Y71" s="36">
        <v>2559</v>
      </c>
      <c r="Z71" s="30">
        <v>-13.018354860639025</v>
      </c>
      <c r="AA71" s="33">
        <v>25</v>
      </c>
      <c r="AB71" s="30">
        <v>-21.875</v>
      </c>
      <c r="AC71" s="33">
        <v>0</v>
      </c>
      <c r="AD71" s="30" t="s">
        <v>161</v>
      </c>
      <c r="AE71" s="33">
        <v>0</v>
      </c>
      <c r="AF71" s="30" t="s">
        <v>161</v>
      </c>
      <c r="AG71" s="33">
        <v>0</v>
      </c>
      <c r="AH71" s="30">
        <v>-100</v>
      </c>
      <c r="AI71" s="36">
        <v>25</v>
      </c>
      <c r="AJ71" s="30">
        <v>-24.242424242424242</v>
      </c>
    </row>
    <row r="73" spans="1:36" x14ac:dyDescent="0.25">
      <c r="A73" s="1" t="s">
        <v>124</v>
      </c>
    </row>
  </sheetData>
  <mergeCells count="20">
    <mergeCell ref="A1:AJ1"/>
    <mergeCell ref="A2:A3"/>
    <mergeCell ref="B2:B3"/>
    <mergeCell ref="C2:F2"/>
    <mergeCell ref="G2:H2"/>
    <mergeCell ref="I2:J2"/>
    <mergeCell ref="K2:L2"/>
    <mergeCell ref="M2:N2"/>
    <mergeCell ref="AG2:AH2"/>
    <mergeCell ref="AI2:AJ2"/>
    <mergeCell ref="O2:P2"/>
    <mergeCell ref="Y2:Z2"/>
    <mergeCell ref="AA2:AB2"/>
    <mergeCell ref="AC2:AD2"/>
    <mergeCell ref="AE2:AF2"/>
    <mergeCell ref="Q2:R2"/>
    <mergeCell ref="S2:T2"/>
    <mergeCell ref="U2:V2"/>
    <mergeCell ref="W2:X2"/>
    <mergeCell ref="A4:B4"/>
  </mergeCells>
  <phoneticPr fontId="16" type="noConversion"/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L1"/>
    </sheetView>
  </sheetViews>
  <sheetFormatPr defaultRowHeight="11.9" x14ac:dyDescent="0.25"/>
  <cols>
    <col min="1" max="1" width="8.5703125" style="1" bestFit="1" customWidth="1"/>
    <col min="2" max="2" width="16.140625" style="1" bestFit="1" customWidth="1"/>
    <col min="3" max="3" width="10.85546875" style="1" customWidth="1"/>
    <col min="4" max="4" width="11.85546875" style="1" customWidth="1"/>
    <col min="5" max="6" width="7.140625" style="1" customWidth="1"/>
    <col min="7" max="7" width="10.7109375" style="13" customWidth="1"/>
    <col min="8" max="8" width="7.140625" style="13" customWidth="1"/>
    <col min="9" max="9" width="10.7109375" style="13" customWidth="1"/>
    <col min="10" max="10" width="7.140625" style="13" customWidth="1"/>
    <col min="11" max="11" width="10.7109375" style="13" customWidth="1"/>
    <col min="12" max="12" width="8" style="13" customWidth="1"/>
    <col min="13" max="16384" width="9.140625" style="1"/>
  </cols>
  <sheetData>
    <row r="1" spans="1:12" ht="26" x14ac:dyDescent="0.25">
      <c r="A1" s="44" t="s">
        <v>157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25">
      <c r="A2" s="45" t="s">
        <v>102</v>
      </c>
      <c r="B2" s="45" t="s">
        <v>76</v>
      </c>
      <c r="C2" s="47" t="s">
        <v>3</v>
      </c>
      <c r="D2" s="48"/>
      <c r="E2" s="48"/>
      <c r="F2" s="49"/>
      <c r="G2" s="47" t="s">
        <v>4</v>
      </c>
      <c r="H2" s="49"/>
      <c r="I2" s="47" t="s">
        <v>5</v>
      </c>
      <c r="J2" s="49"/>
      <c r="K2" s="47" t="s">
        <v>6</v>
      </c>
      <c r="L2" s="49"/>
    </row>
    <row r="3" spans="1:12" ht="23.75" x14ac:dyDescent="0.25">
      <c r="A3" s="46"/>
      <c r="B3" s="46"/>
      <c r="C3" s="5" t="s">
        <v>77</v>
      </c>
      <c r="D3" s="5" t="s">
        <v>78</v>
      </c>
      <c r="E3" s="11" t="s">
        <v>79</v>
      </c>
      <c r="F3" s="11" t="s">
        <v>80</v>
      </c>
      <c r="G3" s="5" t="s">
        <v>77</v>
      </c>
      <c r="H3" s="11" t="s">
        <v>79</v>
      </c>
      <c r="I3" s="5" t="s">
        <v>77</v>
      </c>
      <c r="J3" s="11" t="s">
        <v>79</v>
      </c>
      <c r="K3" s="5" t="s">
        <v>77</v>
      </c>
      <c r="L3" s="11" t="s">
        <v>79</v>
      </c>
    </row>
    <row r="4" spans="1:12" x14ac:dyDescent="0.25">
      <c r="A4" s="26" t="s">
        <v>108</v>
      </c>
      <c r="B4" s="25"/>
      <c r="C4" s="31">
        <f>SUM(C30,C36,C60,C64,C67,C69,C71)</f>
        <v>16369629</v>
      </c>
      <c r="D4" s="31">
        <f>SUM(D30,D36,D60,D64,D67,D69,D71)</f>
        <v>11031665</v>
      </c>
      <c r="E4" s="29">
        <f>IFERROR((C4/D4-1)*100,"")</f>
        <v>48.387654991336305</v>
      </c>
      <c r="F4" s="32">
        <v>100</v>
      </c>
      <c r="G4" s="31">
        <f>SUM(G30,G36,G60,G64,G67,G69,G71)</f>
        <v>5979930</v>
      </c>
      <c r="H4" s="29">
        <v>41.255931105983109</v>
      </c>
      <c r="I4" s="31">
        <f>SUM(I30,I36,I60,I64,I67,I69,I71)</f>
        <v>9248490</v>
      </c>
      <c r="J4" s="29">
        <v>53.051467448829428</v>
      </c>
      <c r="K4" s="31">
        <f>SUM(K30,K36,K60,K64,K67,K69,K71)</f>
        <v>1141209</v>
      </c>
      <c r="L4" s="29">
        <v>51.047076761804931</v>
      </c>
    </row>
    <row r="5" spans="1:12" x14ac:dyDescent="0.25">
      <c r="A5" s="7" t="s">
        <v>8</v>
      </c>
      <c r="B5" s="17" t="s">
        <v>9</v>
      </c>
      <c r="C5" s="33">
        <f>SUM(G5,I5,K5)</f>
        <v>4603273</v>
      </c>
      <c r="D5" s="33">
        <v>2019424</v>
      </c>
      <c r="E5" s="30">
        <f t="shared" ref="E5:E68" si="0">IFERROR((C5/D5-1)*100,"")</f>
        <v>127.94980152756428</v>
      </c>
      <c r="F5" s="34">
        <f>(C5/$C$4)*100</f>
        <v>28.120814466839779</v>
      </c>
      <c r="G5" s="33">
        <v>1590945</v>
      </c>
      <c r="H5" s="30">
        <v>109.46440561926454</v>
      </c>
      <c r="I5" s="33">
        <v>2854263</v>
      </c>
      <c r="J5" s="30">
        <v>134.76573295432112</v>
      </c>
      <c r="K5" s="33">
        <v>158065</v>
      </c>
      <c r="L5" s="30">
        <v>258.40778196000184</v>
      </c>
    </row>
    <row r="6" spans="1:12" x14ac:dyDescent="0.25">
      <c r="A6" s="8"/>
      <c r="B6" s="18" t="s">
        <v>10</v>
      </c>
      <c r="C6" s="33">
        <f t="shared" ref="C6:C29" si="1">SUM(G6,I6,K6)</f>
        <v>3224079</v>
      </c>
      <c r="D6" s="33">
        <v>2316429</v>
      </c>
      <c r="E6" s="30">
        <f t="shared" si="0"/>
        <v>39.183156487852642</v>
      </c>
      <c r="F6" s="34">
        <f>(C6/$C$4)*100</f>
        <v>19.695492182504566</v>
      </c>
      <c r="G6" s="33">
        <v>1022475</v>
      </c>
      <c r="H6" s="30">
        <v>36.777353129635991</v>
      </c>
      <c r="I6" s="33">
        <v>2185366</v>
      </c>
      <c r="J6" s="30">
        <v>40.230851267256405</v>
      </c>
      <c r="K6" s="33">
        <v>16238</v>
      </c>
      <c r="L6" s="30">
        <v>55.001909125620465</v>
      </c>
    </row>
    <row r="7" spans="1:12" x14ac:dyDescent="0.25">
      <c r="A7" s="8"/>
      <c r="B7" s="18" t="s">
        <v>11</v>
      </c>
      <c r="C7" s="33">
        <f t="shared" si="1"/>
        <v>1473908</v>
      </c>
      <c r="D7" s="33">
        <v>960607</v>
      </c>
      <c r="E7" s="30">
        <f t="shared" si="0"/>
        <v>53.435067618703577</v>
      </c>
      <c r="F7" s="34">
        <f t="shared" ref="F7:F71" si="2">(C7/$C$4)*100</f>
        <v>9.0039181706561582</v>
      </c>
      <c r="G7" s="33">
        <v>484768</v>
      </c>
      <c r="H7" s="30">
        <v>53.889717786736924</v>
      </c>
      <c r="I7" s="33">
        <v>984419</v>
      </c>
      <c r="J7" s="30">
        <v>53.155226142302169</v>
      </c>
      <c r="K7" s="33">
        <v>4721</v>
      </c>
      <c r="L7" s="30">
        <v>66.349541930937278</v>
      </c>
    </row>
    <row r="8" spans="1:12" x14ac:dyDescent="0.25">
      <c r="A8" s="8"/>
      <c r="B8" s="18" t="s">
        <v>13</v>
      </c>
      <c r="C8" s="33">
        <f t="shared" si="1"/>
        <v>571418</v>
      </c>
      <c r="D8" s="33">
        <v>403984</v>
      </c>
      <c r="E8" s="30">
        <f t="shared" si="0"/>
        <v>41.44570081983445</v>
      </c>
      <c r="F8" s="34">
        <f t="shared" si="2"/>
        <v>3.490720528852548</v>
      </c>
      <c r="G8" s="33">
        <v>177897</v>
      </c>
      <c r="H8" s="30">
        <v>40.425783840106092</v>
      </c>
      <c r="I8" s="33">
        <v>391317</v>
      </c>
      <c r="J8" s="30">
        <v>42.473239641738878</v>
      </c>
      <c r="K8" s="33">
        <v>2204</v>
      </c>
      <c r="L8" s="30">
        <v>-16.515151515151516</v>
      </c>
    </row>
    <row r="9" spans="1:12" x14ac:dyDescent="0.25">
      <c r="A9" s="8"/>
      <c r="B9" s="18" t="s">
        <v>122</v>
      </c>
      <c r="C9" s="33">
        <f t="shared" si="1"/>
        <v>45338</v>
      </c>
      <c r="D9" s="33">
        <v>27528</v>
      </c>
      <c r="E9" s="30">
        <f t="shared" si="0"/>
        <v>64.697762278407438</v>
      </c>
      <c r="F9" s="34">
        <f t="shared" si="2"/>
        <v>0.27696412667629788</v>
      </c>
      <c r="G9" s="33">
        <v>13580</v>
      </c>
      <c r="H9" s="30">
        <v>64.307320024198432</v>
      </c>
      <c r="I9" s="33">
        <v>31194</v>
      </c>
      <c r="J9" s="30">
        <v>62.046753246753241</v>
      </c>
      <c r="K9" s="33">
        <v>564</v>
      </c>
      <c r="L9" s="30">
        <v>4238.461538461539</v>
      </c>
    </row>
    <row r="10" spans="1:12" x14ac:dyDescent="0.25">
      <c r="A10" s="8"/>
      <c r="B10" s="18" t="s">
        <v>14</v>
      </c>
      <c r="C10" s="33">
        <f t="shared" si="1"/>
        <v>516760</v>
      </c>
      <c r="D10" s="33">
        <v>342819</v>
      </c>
      <c r="E10" s="30">
        <f t="shared" si="0"/>
        <v>50.738436317707006</v>
      </c>
      <c r="F10" s="34">
        <f t="shared" si="2"/>
        <v>3.1568216970586196</v>
      </c>
      <c r="G10" s="33">
        <v>151275</v>
      </c>
      <c r="H10" s="30">
        <v>41.725533549438822</v>
      </c>
      <c r="I10" s="33">
        <v>170985</v>
      </c>
      <c r="J10" s="30">
        <v>54.990029006526477</v>
      </c>
      <c r="K10" s="33">
        <v>194500</v>
      </c>
      <c r="L10" s="30">
        <v>54.658439420806125</v>
      </c>
    </row>
    <row r="11" spans="1:12" x14ac:dyDescent="0.25">
      <c r="A11" s="8"/>
      <c r="B11" s="18" t="s">
        <v>16</v>
      </c>
      <c r="C11" s="33">
        <f t="shared" si="1"/>
        <v>336185</v>
      </c>
      <c r="D11" s="33">
        <v>250249</v>
      </c>
      <c r="E11" s="30">
        <f t="shared" si="0"/>
        <v>34.340197163625021</v>
      </c>
      <c r="F11" s="34">
        <f t="shared" si="2"/>
        <v>2.0537117854045439</v>
      </c>
      <c r="G11" s="33">
        <v>105330</v>
      </c>
      <c r="H11" s="30">
        <v>12.689768800350908</v>
      </c>
      <c r="I11" s="33">
        <v>111514</v>
      </c>
      <c r="J11" s="30">
        <v>12.375923331956095</v>
      </c>
      <c r="K11" s="33">
        <v>119341</v>
      </c>
      <c r="L11" s="30">
        <v>107.38005456409545</v>
      </c>
    </row>
    <row r="12" spans="1:12" x14ac:dyDescent="0.25">
      <c r="A12" s="8"/>
      <c r="B12" s="18" t="s">
        <v>12</v>
      </c>
      <c r="C12" s="33">
        <f t="shared" si="1"/>
        <v>323856</v>
      </c>
      <c r="D12" s="33">
        <v>379442</v>
      </c>
      <c r="E12" s="30">
        <f t="shared" si="0"/>
        <v>-14.649406233363727</v>
      </c>
      <c r="F12" s="34">
        <f t="shared" si="2"/>
        <v>1.978395478602478</v>
      </c>
      <c r="G12" s="33">
        <v>101992</v>
      </c>
      <c r="H12" s="30">
        <v>-15.011624321914551</v>
      </c>
      <c r="I12" s="33">
        <v>189593</v>
      </c>
      <c r="J12" s="30">
        <v>-19.001234678663124</v>
      </c>
      <c r="K12" s="33">
        <v>32271</v>
      </c>
      <c r="L12" s="30">
        <v>27.221477568398633</v>
      </c>
    </row>
    <row r="13" spans="1:12" x14ac:dyDescent="0.25">
      <c r="A13" s="8"/>
      <c r="B13" s="18" t="s">
        <v>18</v>
      </c>
      <c r="C13" s="33">
        <f t="shared" si="1"/>
        <v>511420</v>
      </c>
      <c r="D13" s="33">
        <v>420688</v>
      </c>
      <c r="E13" s="30">
        <f t="shared" si="0"/>
        <v>21.567527478796645</v>
      </c>
      <c r="F13" s="34">
        <f t="shared" si="2"/>
        <v>3.1242003102208362</v>
      </c>
      <c r="G13" s="33">
        <v>204491</v>
      </c>
      <c r="H13" s="30">
        <v>22.467300689919512</v>
      </c>
      <c r="I13" s="33">
        <v>240195</v>
      </c>
      <c r="J13" s="30">
        <v>21.744088801033978</v>
      </c>
      <c r="K13" s="33">
        <v>66734</v>
      </c>
      <c r="L13" s="30">
        <v>18.287041140081882</v>
      </c>
    </row>
    <row r="14" spans="1:12" x14ac:dyDescent="0.25">
      <c r="A14" s="8"/>
      <c r="B14" s="18" t="s">
        <v>19</v>
      </c>
      <c r="C14" s="33">
        <f t="shared" si="1"/>
        <v>176668</v>
      </c>
      <c r="D14" s="33">
        <v>122771</v>
      </c>
      <c r="E14" s="30">
        <f t="shared" si="0"/>
        <v>43.900432512564038</v>
      </c>
      <c r="F14" s="34">
        <f t="shared" si="2"/>
        <v>1.0792425411718249</v>
      </c>
      <c r="G14" s="33">
        <v>64061</v>
      </c>
      <c r="H14" s="30">
        <v>13.366249026686482</v>
      </c>
      <c r="I14" s="33">
        <v>24176</v>
      </c>
      <c r="J14" s="30">
        <v>21.134382202625513</v>
      </c>
      <c r="K14" s="33">
        <v>88431</v>
      </c>
      <c r="L14" s="30">
        <v>90.975056689342409</v>
      </c>
    </row>
    <row r="15" spans="1:12" x14ac:dyDescent="0.25">
      <c r="A15" s="8"/>
      <c r="B15" s="18" t="s">
        <v>15</v>
      </c>
      <c r="C15" s="33">
        <f t="shared" si="1"/>
        <v>300836</v>
      </c>
      <c r="D15" s="33">
        <v>259872</v>
      </c>
      <c r="E15" s="30">
        <f t="shared" si="0"/>
        <v>15.763144932890039</v>
      </c>
      <c r="F15" s="34">
        <f t="shared" si="2"/>
        <v>1.8377692005115083</v>
      </c>
      <c r="G15" s="33">
        <v>107248</v>
      </c>
      <c r="H15" s="30">
        <v>14.108184023492365</v>
      </c>
      <c r="I15" s="33">
        <v>167629</v>
      </c>
      <c r="J15" s="30">
        <v>14.812024410457326</v>
      </c>
      <c r="K15" s="33">
        <v>25959</v>
      </c>
      <c r="L15" s="30">
        <v>30.571902821789653</v>
      </c>
    </row>
    <row r="16" spans="1:12" x14ac:dyDescent="0.25">
      <c r="A16" s="8"/>
      <c r="B16" s="18" t="s">
        <v>17</v>
      </c>
      <c r="C16" s="33">
        <f t="shared" si="1"/>
        <v>375428</v>
      </c>
      <c r="D16" s="33">
        <v>347814</v>
      </c>
      <c r="E16" s="30">
        <f t="shared" si="0"/>
        <v>7.9393008907059581</v>
      </c>
      <c r="F16" s="34">
        <f t="shared" si="2"/>
        <v>2.2934423254186149</v>
      </c>
      <c r="G16" s="33">
        <v>145944</v>
      </c>
      <c r="H16" s="30">
        <v>7.6998007527119716</v>
      </c>
      <c r="I16" s="33">
        <v>212093</v>
      </c>
      <c r="J16" s="30">
        <v>8.2830871654013585</v>
      </c>
      <c r="K16" s="33">
        <v>17391</v>
      </c>
      <c r="L16" s="30">
        <v>5.8168542744143625</v>
      </c>
    </row>
    <row r="17" spans="1:12" x14ac:dyDescent="0.25">
      <c r="A17" s="8"/>
      <c r="B17" s="18" t="s">
        <v>20</v>
      </c>
      <c r="C17" s="33">
        <f t="shared" si="1"/>
        <v>141902</v>
      </c>
      <c r="D17" s="33">
        <v>135216</v>
      </c>
      <c r="E17" s="30">
        <f t="shared" si="0"/>
        <v>4.9446811028280635</v>
      </c>
      <c r="F17" s="34">
        <f t="shared" si="2"/>
        <v>0.86686142978561098</v>
      </c>
      <c r="G17" s="33">
        <v>60862</v>
      </c>
      <c r="H17" s="30">
        <v>2.263294967655205</v>
      </c>
      <c r="I17" s="33">
        <v>80864</v>
      </c>
      <c r="J17" s="30">
        <v>6.9884364002011035</v>
      </c>
      <c r="K17" s="33">
        <v>176</v>
      </c>
      <c r="L17" s="30">
        <v>47.899159663865554</v>
      </c>
    </row>
    <row r="18" spans="1:12" x14ac:dyDescent="0.25">
      <c r="A18" s="8"/>
      <c r="B18" s="18" t="s">
        <v>22</v>
      </c>
      <c r="C18" s="33">
        <f t="shared" si="1"/>
        <v>59501</v>
      </c>
      <c r="D18" s="33">
        <v>52480</v>
      </c>
      <c r="E18" s="30">
        <f t="shared" si="0"/>
        <v>13.378429878048781</v>
      </c>
      <c r="F18" s="34">
        <f t="shared" si="2"/>
        <v>0.36348410828370026</v>
      </c>
      <c r="G18" s="33">
        <v>39221</v>
      </c>
      <c r="H18" s="30">
        <v>12.088822840158908</v>
      </c>
      <c r="I18" s="33">
        <v>16166</v>
      </c>
      <c r="J18" s="30">
        <v>12.938382003632798</v>
      </c>
      <c r="K18" s="33">
        <v>4114</v>
      </c>
      <c r="L18" s="30">
        <v>29.5748031496063</v>
      </c>
    </row>
    <row r="19" spans="1:12" x14ac:dyDescent="0.25">
      <c r="A19" s="8"/>
      <c r="B19" s="18" t="s">
        <v>21</v>
      </c>
      <c r="C19" s="33">
        <f t="shared" si="1"/>
        <v>76334</v>
      </c>
      <c r="D19" s="33">
        <v>56717</v>
      </c>
      <c r="E19" s="30">
        <f t="shared" si="0"/>
        <v>34.587513443940978</v>
      </c>
      <c r="F19" s="34">
        <f t="shared" si="2"/>
        <v>0.46631478330999437</v>
      </c>
      <c r="G19" s="33">
        <v>28884</v>
      </c>
      <c r="H19" s="30">
        <v>9.9128581757296672</v>
      </c>
      <c r="I19" s="33">
        <v>7985</v>
      </c>
      <c r="J19" s="30">
        <v>28.026294692961361</v>
      </c>
      <c r="K19" s="33">
        <v>39465</v>
      </c>
      <c r="L19" s="30">
        <v>63.07177389364076</v>
      </c>
    </row>
    <row r="20" spans="1:12" x14ac:dyDescent="0.25">
      <c r="A20" s="8"/>
      <c r="B20" s="18" t="s">
        <v>24</v>
      </c>
      <c r="C20" s="33">
        <f t="shared" si="1"/>
        <v>40959</v>
      </c>
      <c r="D20" s="33">
        <v>31029</v>
      </c>
      <c r="E20" s="30">
        <f t="shared" si="0"/>
        <v>32.002320409939088</v>
      </c>
      <c r="F20" s="34">
        <f t="shared" si="2"/>
        <v>0.25021336769452746</v>
      </c>
      <c r="G20" s="33">
        <v>20821</v>
      </c>
      <c r="H20" s="30">
        <v>29.6693031076789</v>
      </c>
      <c r="I20" s="33">
        <v>18617</v>
      </c>
      <c r="J20" s="30">
        <v>47.695358984529946</v>
      </c>
      <c r="K20" s="33">
        <v>1521</v>
      </c>
      <c r="L20" s="30">
        <v>-35.741444866920148</v>
      </c>
    </row>
    <row r="21" spans="1:12" x14ac:dyDescent="0.25">
      <c r="A21" s="8"/>
      <c r="B21" s="18" t="s">
        <v>23</v>
      </c>
      <c r="C21" s="33">
        <f t="shared" si="1"/>
        <v>54893</v>
      </c>
      <c r="D21" s="33">
        <v>46874</v>
      </c>
      <c r="E21" s="30">
        <f t="shared" si="0"/>
        <v>17.107564961385833</v>
      </c>
      <c r="F21" s="34">
        <f t="shared" si="2"/>
        <v>0.33533441716974771</v>
      </c>
      <c r="G21" s="33">
        <v>20179</v>
      </c>
      <c r="H21" s="30">
        <v>9.5434558384452473</v>
      </c>
      <c r="I21" s="33">
        <v>30831</v>
      </c>
      <c r="J21" s="30">
        <v>23.161426916470251</v>
      </c>
      <c r="K21" s="33">
        <v>3883</v>
      </c>
      <c r="L21" s="30">
        <v>13.538011695906427</v>
      </c>
    </row>
    <row r="22" spans="1:12" x14ac:dyDescent="0.25">
      <c r="A22" s="8"/>
      <c r="B22" s="18" t="s">
        <v>123</v>
      </c>
      <c r="C22" s="33">
        <f t="shared" si="1"/>
        <v>46027</v>
      </c>
      <c r="D22" s="33">
        <v>31748</v>
      </c>
      <c r="E22" s="30">
        <f t="shared" si="0"/>
        <v>44.97606148418798</v>
      </c>
      <c r="F22" s="34">
        <f t="shared" si="2"/>
        <v>0.28117314082072353</v>
      </c>
      <c r="G22" s="33">
        <v>17729</v>
      </c>
      <c r="H22" s="30">
        <v>57.283534421575588</v>
      </c>
      <c r="I22" s="33">
        <v>15912</v>
      </c>
      <c r="J22" s="30">
        <v>88.530805687203795</v>
      </c>
      <c r="K22" s="33">
        <v>12386</v>
      </c>
      <c r="L22" s="30">
        <v>2.907942838152211</v>
      </c>
    </row>
    <row r="23" spans="1:12" x14ac:dyDescent="0.25">
      <c r="A23" s="8"/>
      <c r="B23" s="18" t="s">
        <v>109</v>
      </c>
      <c r="C23" s="33">
        <f t="shared" si="1"/>
        <v>48084</v>
      </c>
      <c r="D23" s="33">
        <v>40935</v>
      </c>
      <c r="E23" s="30">
        <f t="shared" si="0"/>
        <v>17.46427262733603</v>
      </c>
      <c r="F23" s="34">
        <f t="shared" si="2"/>
        <v>0.29373909451460384</v>
      </c>
      <c r="G23" s="33">
        <v>30913</v>
      </c>
      <c r="H23" s="30">
        <v>20.697329376854601</v>
      </c>
      <c r="I23" s="33">
        <v>16003</v>
      </c>
      <c r="J23" s="30">
        <v>10.380742171333978</v>
      </c>
      <c r="K23" s="33">
        <v>1168</v>
      </c>
      <c r="L23" s="30">
        <v>41.575757575757578</v>
      </c>
    </row>
    <row r="24" spans="1:12" x14ac:dyDescent="0.25">
      <c r="A24" s="8"/>
      <c r="B24" s="18" t="s">
        <v>25</v>
      </c>
      <c r="C24" s="33">
        <f t="shared" si="1"/>
        <v>27666</v>
      </c>
      <c r="D24" s="33">
        <v>21404</v>
      </c>
      <c r="E24" s="30">
        <f t="shared" si="0"/>
        <v>29.256213791814623</v>
      </c>
      <c r="F24" s="34">
        <f t="shared" si="2"/>
        <v>0.16900810641462921</v>
      </c>
      <c r="G24" s="33">
        <v>17553</v>
      </c>
      <c r="H24" s="30">
        <v>18.713648045448394</v>
      </c>
      <c r="I24" s="33">
        <v>3503</v>
      </c>
      <c r="J24" s="30">
        <v>108.76042908224078</v>
      </c>
      <c r="K24" s="33">
        <v>6610</v>
      </c>
      <c r="L24" s="30">
        <v>33.805668016194332</v>
      </c>
    </row>
    <row r="25" spans="1:12" x14ac:dyDescent="0.25">
      <c r="A25" s="8"/>
      <c r="B25" s="18" t="s">
        <v>28</v>
      </c>
      <c r="C25" s="33">
        <f t="shared" si="1"/>
        <v>23959</v>
      </c>
      <c r="D25" s="33">
        <v>19888</v>
      </c>
      <c r="E25" s="30">
        <f t="shared" si="0"/>
        <v>20.469629927594536</v>
      </c>
      <c r="F25" s="34">
        <f t="shared" si="2"/>
        <v>0.14636251072031015</v>
      </c>
      <c r="G25" s="33">
        <v>19307</v>
      </c>
      <c r="H25" s="30">
        <v>18.484197606627806</v>
      </c>
      <c r="I25" s="33">
        <v>2906</v>
      </c>
      <c r="J25" s="30">
        <v>16.659975913287827</v>
      </c>
      <c r="K25" s="33">
        <v>1746</v>
      </c>
      <c r="L25" s="30">
        <v>58.439201451905618</v>
      </c>
    </row>
    <row r="26" spans="1:12" x14ac:dyDescent="0.25">
      <c r="A26" s="8"/>
      <c r="B26" s="18" t="s">
        <v>27</v>
      </c>
      <c r="C26" s="33">
        <f t="shared" si="1"/>
        <v>15842</v>
      </c>
      <c r="D26" s="33">
        <v>12197</v>
      </c>
      <c r="E26" s="30">
        <f t="shared" si="0"/>
        <v>29.88439780273837</v>
      </c>
      <c r="F26" s="34">
        <f t="shared" si="2"/>
        <v>9.6776780952091218E-2</v>
      </c>
      <c r="G26" s="33">
        <v>12414</v>
      </c>
      <c r="H26" s="30">
        <v>28.469419434958088</v>
      </c>
      <c r="I26" s="33">
        <v>2528</v>
      </c>
      <c r="J26" s="30">
        <v>45.874206578188101</v>
      </c>
      <c r="K26" s="33">
        <v>900</v>
      </c>
      <c r="L26" s="30">
        <v>12.359550561797761</v>
      </c>
    </row>
    <row r="27" spans="1:12" x14ac:dyDescent="0.25">
      <c r="A27" s="8"/>
      <c r="B27" s="18" t="s">
        <v>26</v>
      </c>
      <c r="C27" s="33">
        <f t="shared" si="1"/>
        <v>14789</v>
      </c>
      <c r="D27" s="33">
        <v>13425</v>
      </c>
      <c r="E27" s="30">
        <f t="shared" si="0"/>
        <v>10.160148975791428</v>
      </c>
      <c r="F27" s="34">
        <f t="shared" si="2"/>
        <v>9.0344136693629395E-2</v>
      </c>
      <c r="G27" s="33">
        <v>8310</v>
      </c>
      <c r="H27" s="30">
        <v>12.388423045712749</v>
      </c>
      <c r="I27" s="33">
        <v>6382</v>
      </c>
      <c r="J27" s="30">
        <v>6.5798263193052708</v>
      </c>
      <c r="K27" s="33">
        <v>97</v>
      </c>
      <c r="L27" s="30">
        <v>125.58139534883721</v>
      </c>
    </row>
    <row r="28" spans="1:12" x14ac:dyDescent="0.25">
      <c r="A28" s="8"/>
      <c r="B28" s="18" t="s">
        <v>29</v>
      </c>
      <c r="C28" s="33">
        <f t="shared" si="1"/>
        <v>4068</v>
      </c>
      <c r="D28" s="33">
        <v>3122</v>
      </c>
      <c r="E28" s="30">
        <f t="shared" si="0"/>
        <v>30.301089045483653</v>
      </c>
      <c r="F28" s="34">
        <f t="shared" si="2"/>
        <v>2.4850899186536241E-2</v>
      </c>
      <c r="G28" s="33">
        <v>2252</v>
      </c>
      <c r="H28" s="30">
        <v>22.192078133478034</v>
      </c>
      <c r="I28" s="33">
        <v>1710</v>
      </c>
      <c r="J28" s="30">
        <v>48.56646394439619</v>
      </c>
      <c r="K28" s="33">
        <v>106</v>
      </c>
      <c r="L28" s="30">
        <v>-17.1875</v>
      </c>
    </row>
    <row r="29" spans="1:12" x14ac:dyDescent="0.25">
      <c r="A29" s="8"/>
      <c r="B29" s="18" t="s">
        <v>30</v>
      </c>
      <c r="C29" s="33">
        <f t="shared" si="1"/>
        <v>100318</v>
      </c>
      <c r="D29" s="33">
        <v>84729</v>
      </c>
      <c r="E29" s="30">
        <f t="shared" si="0"/>
        <v>18.398659254800599</v>
      </c>
      <c r="F29" s="34">
        <f t="shared" si="2"/>
        <v>0.61283001587879604</v>
      </c>
      <c r="G29" s="33">
        <v>62282</v>
      </c>
      <c r="H29" s="30">
        <v>6.6783138927427599</v>
      </c>
      <c r="I29" s="33">
        <v>26469</v>
      </c>
      <c r="J29" s="30">
        <v>35.419011562468029</v>
      </c>
      <c r="K29" s="33">
        <v>11567</v>
      </c>
      <c r="L29" s="30">
        <v>70.10294117647058</v>
      </c>
    </row>
    <row r="30" spans="1:12" x14ac:dyDescent="0.25">
      <c r="A30" s="9"/>
      <c r="B30" s="18" t="s">
        <v>31</v>
      </c>
      <c r="C30" s="33">
        <f>SUM(C5:C29)</f>
        <v>13113511</v>
      </c>
      <c r="D30" s="33">
        <f>SUM(D5:D29)</f>
        <v>8401391</v>
      </c>
      <c r="E30" s="30">
        <f t="shared" si="0"/>
        <v>56.087378863809569</v>
      </c>
      <c r="F30" s="34">
        <f t="shared" si="2"/>
        <v>80.108785605342675</v>
      </c>
      <c r="G30" s="33">
        <f>SUM(G5:G29)</f>
        <v>4510733</v>
      </c>
      <c r="H30" s="30">
        <v>48.832579997710134</v>
      </c>
      <c r="I30" s="33">
        <f>SUM(I5:I29)</f>
        <v>7792620</v>
      </c>
      <c r="J30" s="30">
        <v>58.93867111572515</v>
      </c>
      <c r="K30" s="33">
        <f>SUM(K5:K29)</f>
        <v>810158</v>
      </c>
      <c r="L30" s="30">
        <v>73.207650436782984</v>
      </c>
    </row>
    <row r="31" spans="1:12" x14ac:dyDescent="0.25">
      <c r="A31" s="10" t="s">
        <v>32</v>
      </c>
      <c r="B31" s="18" t="s">
        <v>33</v>
      </c>
      <c r="C31" s="33">
        <f t="shared" ref="C31:C35" si="3">SUM(G31,I31,K31)</f>
        <v>1320108</v>
      </c>
      <c r="D31" s="33">
        <v>1086415</v>
      </c>
      <c r="E31" s="30">
        <f t="shared" si="0"/>
        <v>21.510472517408164</v>
      </c>
      <c r="F31" s="34">
        <f t="shared" si="2"/>
        <v>8.064373358736475</v>
      </c>
      <c r="G31" s="33">
        <v>600005</v>
      </c>
      <c r="H31" s="30">
        <v>20.958019853077548</v>
      </c>
      <c r="I31" s="33">
        <v>612252</v>
      </c>
      <c r="J31" s="30">
        <v>22.830683797035611</v>
      </c>
      <c r="K31" s="33">
        <v>107851</v>
      </c>
      <c r="L31" s="30">
        <v>17.332651573668123</v>
      </c>
    </row>
    <row r="32" spans="1:12" x14ac:dyDescent="0.25">
      <c r="A32" s="8"/>
      <c r="B32" s="18" t="s">
        <v>34</v>
      </c>
      <c r="C32" s="33">
        <f t="shared" si="3"/>
        <v>254332</v>
      </c>
      <c r="D32" s="33">
        <v>201849</v>
      </c>
      <c r="E32" s="30">
        <f t="shared" si="0"/>
        <v>26.001119648846416</v>
      </c>
      <c r="F32" s="34">
        <f t="shared" si="2"/>
        <v>1.553682126821567</v>
      </c>
      <c r="G32" s="33">
        <v>114922</v>
      </c>
      <c r="H32" s="30">
        <v>24.49572094030983</v>
      </c>
      <c r="I32" s="33">
        <v>122825</v>
      </c>
      <c r="J32" s="30">
        <v>27.618345039690784</v>
      </c>
      <c r="K32" s="33">
        <v>16585</v>
      </c>
      <c r="L32" s="30">
        <v>24.746145167356161</v>
      </c>
    </row>
    <row r="33" spans="1:12" x14ac:dyDescent="0.25">
      <c r="A33" s="8"/>
      <c r="B33" s="18" t="s">
        <v>35</v>
      </c>
      <c r="C33" s="33">
        <f t="shared" si="3"/>
        <v>33292</v>
      </c>
      <c r="D33" s="33">
        <v>22854</v>
      </c>
      <c r="E33" s="30">
        <f t="shared" si="0"/>
        <v>45.672529972871281</v>
      </c>
      <c r="F33" s="34">
        <f t="shared" si="2"/>
        <v>0.20337663119915547</v>
      </c>
      <c r="G33" s="33">
        <v>13975</v>
      </c>
      <c r="H33" s="30">
        <v>47.10526315789474</v>
      </c>
      <c r="I33" s="33">
        <v>15214</v>
      </c>
      <c r="J33" s="30">
        <v>53.089152747031591</v>
      </c>
      <c r="K33" s="33">
        <v>4103</v>
      </c>
      <c r="L33" s="30">
        <v>20.111241217798593</v>
      </c>
    </row>
    <row r="34" spans="1:12" x14ac:dyDescent="0.25">
      <c r="A34" s="8"/>
      <c r="B34" s="18" t="s">
        <v>36</v>
      </c>
      <c r="C34" s="33">
        <f t="shared" si="3"/>
        <v>57888</v>
      </c>
      <c r="D34" s="33">
        <v>22141</v>
      </c>
      <c r="E34" s="30">
        <f t="shared" si="0"/>
        <v>161.45160561853572</v>
      </c>
      <c r="F34" s="34">
        <f t="shared" si="2"/>
        <v>0.35363049461902896</v>
      </c>
      <c r="G34" s="33">
        <v>24066</v>
      </c>
      <c r="H34" s="30">
        <v>159.86394557823132</v>
      </c>
      <c r="I34" s="33">
        <v>28591</v>
      </c>
      <c r="J34" s="30">
        <v>171.28759844387514</v>
      </c>
      <c r="K34" s="33">
        <v>5231</v>
      </c>
      <c r="L34" s="30">
        <v>123.45151644596326</v>
      </c>
    </row>
    <row r="35" spans="1:12" x14ac:dyDescent="0.25">
      <c r="A35" s="8"/>
      <c r="B35" s="18" t="s">
        <v>37</v>
      </c>
      <c r="C35" s="33">
        <f t="shared" si="3"/>
        <v>53891</v>
      </c>
      <c r="D35" s="33">
        <v>39968</v>
      </c>
      <c r="E35" s="30">
        <f t="shared" si="0"/>
        <v>34.835368294635714</v>
      </c>
      <c r="F35" s="34">
        <f t="shared" si="2"/>
        <v>0.32921332548220855</v>
      </c>
      <c r="G35" s="33">
        <v>21120</v>
      </c>
      <c r="H35" s="30">
        <v>32.281097331830132</v>
      </c>
      <c r="I35" s="33">
        <v>23688</v>
      </c>
      <c r="J35" s="30">
        <v>44.580078125</v>
      </c>
      <c r="K35" s="33">
        <v>9083</v>
      </c>
      <c r="L35" s="30">
        <v>19.23076923076923</v>
      </c>
    </row>
    <row r="36" spans="1:12" x14ac:dyDescent="0.25">
      <c r="A36" s="9"/>
      <c r="B36" s="18" t="s">
        <v>38</v>
      </c>
      <c r="C36" s="33">
        <f>SUM(C31:C35)</f>
        <v>1719511</v>
      </c>
      <c r="D36" s="33">
        <f>SUM(D31:D35)</f>
        <v>1373227</v>
      </c>
      <c r="E36" s="30">
        <f t="shared" si="0"/>
        <v>25.216806835286508</v>
      </c>
      <c r="F36" s="34">
        <f t="shared" si="2"/>
        <v>10.504275936858434</v>
      </c>
      <c r="G36" s="33">
        <f>SUM(G31:G35)</f>
        <v>774088</v>
      </c>
      <c r="H36" s="30">
        <v>24.235532779847247</v>
      </c>
      <c r="I36" s="33">
        <f>SUM(I31:I35)</f>
        <v>802570</v>
      </c>
      <c r="J36" s="30">
        <v>27.077999293808787</v>
      </c>
      <c r="K36" s="33">
        <f>SUM(K31:K35)</f>
        <v>142853</v>
      </c>
      <c r="L36" s="30">
        <v>20.460582347435263</v>
      </c>
    </row>
    <row r="37" spans="1:12" x14ac:dyDescent="0.25">
      <c r="A37" s="10" t="s">
        <v>39</v>
      </c>
      <c r="B37" s="18" t="s">
        <v>40</v>
      </c>
      <c r="C37" s="33">
        <f t="shared" ref="C37:C59" si="4">SUM(G37,I37,K37)</f>
        <v>197198</v>
      </c>
      <c r="D37" s="33">
        <v>158775</v>
      </c>
      <c r="E37" s="30">
        <f t="shared" si="0"/>
        <v>24.199653597858607</v>
      </c>
      <c r="F37" s="34">
        <f t="shared" si="2"/>
        <v>1.2046577231530415</v>
      </c>
      <c r="G37" s="33">
        <v>67505</v>
      </c>
      <c r="H37" s="30">
        <v>25.466981395089494</v>
      </c>
      <c r="I37" s="33">
        <v>84330</v>
      </c>
      <c r="J37" s="30">
        <v>45.922375456385936</v>
      </c>
      <c r="K37" s="33">
        <v>45363</v>
      </c>
      <c r="L37" s="30">
        <v>-3.8532460100464183</v>
      </c>
    </row>
    <row r="38" spans="1:12" x14ac:dyDescent="0.25">
      <c r="A38" s="8"/>
      <c r="B38" s="18" t="s">
        <v>41</v>
      </c>
      <c r="C38" s="33">
        <f t="shared" si="4"/>
        <v>147493</v>
      </c>
      <c r="D38" s="33">
        <v>121376</v>
      </c>
      <c r="E38" s="30">
        <f t="shared" si="0"/>
        <v>21.51743343000263</v>
      </c>
      <c r="F38" s="34">
        <f t="shared" si="2"/>
        <v>0.90101614398224905</v>
      </c>
      <c r="G38" s="33">
        <v>78415</v>
      </c>
      <c r="H38" s="30">
        <v>18.294412261646144</v>
      </c>
      <c r="I38" s="33">
        <v>63702</v>
      </c>
      <c r="J38" s="30">
        <v>24.937729225096582</v>
      </c>
      <c r="K38" s="33">
        <v>5376</v>
      </c>
      <c r="L38" s="30">
        <v>31.089978054133137</v>
      </c>
    </row>
    <row r="39" spans="1:12" x14ac:dyDescent="0.25">
      <c r="A39" s="8"/>
      <c r="B39" s="18" t="s">
        <v>42</v>
      </c>
      <c r="C39" s="33">
        <f t="shared" si="4"/>
        <v>157185</v>
      </c>
      <c r="D39" s="33">
        <v>132720</v>
      </c>
      <c r="E39" s="30">
        <f t="shared" si="0"/>
        <v>18.433544303797468</v>
      </c>
      <c r="F39" s="34">
        <f t="shared" si="2"/>
        <v>0.96022335020543237</v>
      </c>
      <c r="G39" s="33">
        <v>80793</v>
      </c>
      <c r="H39" s="30">
        <v>17.031940320127468</v>
      </c>
      <c r="I39" s="33">
        <v>63329</v>
      </c>
      <c r="J39" s="30">
        <v>26.693474172768372</v>
      </c>
      <c r="K39" s="33">
        <v>13063</v>
      </c>
      <c r="L39" s="30">
        <v>-4.6426746477845064</v>
      </c>
    </row>
    <row r="40" spans="1:12" x14ac:dyDescent="0.25">
      <c r="A40" s="8"/>
      <c r="B40" s="18" t="s">
        <v>43</v>
      </c>
      <c r="C40" s="33">
        <f t="shared" si="4"/>
        <v>164508</v>
      </c>
      <c r="D40" s="33">
        <v>133406</v>
      </c>
      <c r="E40" s="30">
        <f t="shared" si="0"/>
        <v>23.313793982279662</v>
      </c>
      <c r="F40" s="34">
        <f t="shared" si="2"/>
        <v>1.0049586340655612</v>
      </c>
      <c r="G40" s="33">
        <v>77330</v>
      </c>
      <c r="H40" s="30">
        <v>22.802559908529329</v>
      </c>
      <c r="I40" s="33">
        <v>77128</v>
      </c>
      <c r="J40" s="30">
        <v>30.00269687162891</v>
      </c>
      <c r="K40" s="33">
        <v>10050</v>
      </c>
      <c r="L40" s="30">
        <v>-9.5165211128117377</v>
      </c>
    </row>
    <row r="41" spans="1:12" x14ac:dyDescent="0.25">
      <c r="A41" s="8"/>
      <c r="B41" s="18" t="s">
        <v>44</v>
      </c>
      <c r="C41" s="33">
        <f t="shared" si="4"/>
        <v>63423</v>
      </c>
      <c r="D41" s="33">
        <v>47631</v>
      </c>
      <c r="E41" s="30">
        <f t="shared" si="0"/>
        <v>33.154878125590479</v>
      </c>
      <c r="F41" s="34">
        <f t="shared" si="2"/>
        <v>0.38744311187504615</v>
      </c>
      <c r="G41" s="33">
        <v>31547</v>
      </c>
      <c r="H41" s="30">
        <v>28.151277572409317</v>
      </c>
      <c r="I41" s="33">
        <v>24767</v>
      </c>
      <c r="J41" s="30">
        <v>46.837019031244445</v>
      </c>
      <c r="K41" s="33">
        <v>7109</v>
      </c>
      <c r="L41" s="30">
        <v>15.649910525459564</v>
      </c>
    </row>
    <row r="42" spans="1:12" x14ac:dyDescent="0.25">
      <c r="A42" s="8"/>
      <c r="B42" s="18" t="s">
        <v>45</v>
      </c>
      <c r="C42" s="33">
        <f t="shared" si="4"/>
        <v>55038</v>
      </c>
      <c r="D42" s="33">
        <v>49225</v>
      </c>
      <c r="E42" s="30">
        <f t="shared" si="0"/>
        <v>11.80904012188928</v>
      </c>
      <c r="F42" s="34">
        <f t="shared" si="2"/>
        <v>0.33622020389099838</v>
      </c>
      <c r="G42" s="33">
        <v>24512</v>
      </c>
      <c r="H42" s="30">
        <v>12.476483274445926</v>
      </c>
      <c r="I42" s="33">
        <v>19279</v>
      </c>
      <c r="J42" s="30">
        <v>23.04697472555528</v>
      </c>
      <c r="K42" s="33">
        <v>11247</v>
      </c>
      <c r="L42" s="30">
        <v>-4.3947636858211458</v>
      </c>
    </row>
    <row r="43" spans="1:12" x14ac:dyDescent="0.25">
      <c r="A43" s="8"/>
      <c r="B43" s="18" t="s">
        <v>46</v>
      </c>
      <c r="C43" s="33">
        <f t="shared" si="4"/>
        <v>22414</v>
      </c>
      <c r="D43" s="33">
        <v>15976</v>
      </c>
      <c r="E43" s="30">
        <f t="shared" si="0"/>
        <v>40.297946920380582</v>
      </c>
      <c r="F43" s="34">
        <f t="shared" si="2"/>
        <v>0.13692430048353571</v>
      </c>
      <c r="G43" s="33">
        <v>5048</v>
      </c>
      <c r="H43" s="30">
        <v>23.332518934766668</v>
      </c>
      <c r="I43" s="33">
        <v>3435</v>
      </c>
      <c r="J43" s="30">
        <v>42.412935323383081</v>
      </c>
      <c r="K43" s="33">
        <v>13931</v>
      </c>
      <c r="L43" s="30">
        <v>47.091120261851962</v>
      </c>
    </row>
    <row r="44" spans="1:12" x14ac:dyDescent="0.25">
      <c r="A44" s="8"/>
      <c r="B44" s="18" t="s">
        <v>48</v>
      </c>
      <c r="C44" s="33">
        <f t="shared" si="4"/>
        <v>47031</v>
      </c>
      <c r="D44" s="33">
        <v>34508</v>
      </c>
      <c r="E44" s="30">
        <f t="shared" si="0"/>
        <v>36.290135620725628</v>
      </c>
      <c r="F44" s="34">
        <f t="shared" si="2"/>
        <v>0.28730645025614204</v>
      </c>
      <c r="G44" s="33">
        <v>23269</v>
      </c>
      <c r="H44" s="30">
        <v>32.61712071127323</v>
      </c>
      <c r="I44" s="33">
        <v>22068</v>
      </c>
      <c r="J44" s="30">
        <v>42.493704397236385</v>
      </c>
      <c r="K44" s="33">
        <v>1694</v>
      </c>
      <c r="L44" s="30">
        <v>14.847457627118654</v>
      </c>
    </row>
    <row r="45" spans="1:12" x14ac:dyDescent="0.25">
      <c r="A45" s="8"/>
      <c r="B45" s="18" t="s">
        <v>53</v>
      </c>
      <c r="C45" s="33">
        <f t="shared" si="4"/>
        <v>16017</v>
      </c>
      <c r="D45" s="33">
        <v>11785</v>
      </c>
      <c r="E45" s="30">
        <f t="shared" si="0"/>
        <v>35.910055154857879</v>
      </c>
      <c r="F45" s="34">
        <f t="shared" si="2"/>
        <v>9.7845833891531675E-2</v>
      </c>
      <c r="G45" s="33">
        <v>5590</v>
      </c>
      <c r="H45" s="30">
        <v>33.700071753169091</v>
      </c>
      <c r="I45" s="33">
        <v>5577</v>
      </c>
      <c r="J45" s="30">
        <v>38.078732359494929</v>
      </c>
      <c r="K45" s="33">
        <v>4850</v>
      </c>
      <c r="L45" s="30">
        <v>36.044880785413746</v>
      </c>
    </row>
    <row r="46" spans="1:12" x14ac:dyDescent="0.25">
      <c r="A46" s="8"/>
      <c r="B46" s="18" t="s">
        <v>47</v>
      </c>
      <c r="C46" s="33">
        <f t="shared" si="4"/>
        <v>12192</v>
      </c>
      <c r="D46" s="33">
        <v>10690</v>
      </c>
      <c r="E46" s="30">
        <f t="shared" si="0"/>
        <v>14.050514499532273</v>
      </c>
      <c r="F46" s="34">
        <f t="shared" si="2"/>
        <v>7.4479391072332785E-2</v>
      </c>
      <c r="G46" s="33">
        <v>6567</v>
      </c>
      <c r="H46" s="30">
        <v>12.083973374295965</v>
      </c>
      <c r="I46" s="33">
        <v>5393</v>
      </c>
      <c r="J46" s="30">
        <v>17.213649206694193</v>
      </c>
      <c r="K46" s="33">
        <v>232</v>
      </c>
      <c r="L46" s="30">
        <v>0.86956521739129933</v>
      </c>
    </row>
    <row r="47" spans="1:12" x14ac:dyDescent="0.25">
      <c r="A47" s="8"/>
      <c r="B47" s="18" t="s">
        <v>49</v>
      </c>
      <c r="C47" s="33">
        <f t="shared" si="4"/>
        <v>20837</v>
      </c>
      <c r="D47" s="33">
        <v>18974</v>
      </c>
      <c r="E47" s="30">
        <f t="shared" si="0"/>
        <v>9.8186992726889457</v>
      </c>
      <c r="F47" s="34">
        <f t="shared" si="2"/>
        <v>0.12729060628069211</v>
      </c>
      <c r="G47" s="33">
        <v>11153</v>
      </c>
      <c r="H47" s="30">
        <v>5.92648874536994</v>
      </c>
      <c r="I47" s="33">
        <v>8767</v>
      </c>
      <c r="J47" s="30">
        <v>7.8219161234780454</v>
      </c>
      <c r="K47" s="33">
        <v>917</v>
      </c>
      <c r="L47" s="30">
        <v>192.03821656050954</v>
      </c>
    </row>
    <row r="48" spans="1:12" x14ac:dyDescent="0.25">
      <c r="A48" s="8"/>
      <c r="B48" s="18" t="s">
        <v>50</v>
      </c>
      <c r="C48" s="33">
        <f t="shared" si="4"/>
        <v>43539</v>
      </c>
      <c r="D48" s="33">
        <v>29192</v>
      </c>
      <c r="E48" s="30">
        <f t="shared" si="0"/>
        <v>49.147026582625372</v>
      </c>
      <c r="F48" s="34">
        <f t="shared" si="2"/>
        <v>0.26597426245884986</v>
      </c>
      <c r="G48" s="33">
        <v>16537</v>
      </c>
      <c r="H48" s="30">
        <v>47.231125356125347</v>
      </c>
      <c r="I48" s="33">
        <v>17644</v>
      </c>
      <c r="J48" s="30">
        <v>63.113617454007588</v>
      </c>
      <c r="K48" s="33">
        <v>9358</v>
      </c>
      <c r="L48" s="30">
        <v>31.009379812403747</v>
      </c>
    </row>
    <row r="49" spans="1:12" x14ac:dyDescent="0.25">
      <c r="A49" s="8"/>
      <c r="B49" s="18" t="s">
        <v>54</v>
      </c>
      <c r="C49" s="33">
        <f t="shared" si="4"/>
        <v>25819</v>
      </c>
      <c r="D49" s="33">
        <v>20217</v>
      </c>
      <c r="E49" s="30">
        <f t="shared" si="0"/>
        <v>27.709353514369095</v>
      </c>
      <c r="F49" s="34">
        <f t="shared" si="2"/>
        <v>0.15772501624807747</v>
      </c>
      <c r="G49" s="33">
        <v>13088</v>
      </c>
      <c r="H49" s="30">
        <v>21.4438155330797</v>
      </c>
      <c r="I49" s="33">
        <v>11686</v>
      </c>
      <c r="J49" s="30">
        <v>30.482358195623039</v>
      </c>
      <c r="K49" s="33">
        <v>1045</v>
      </c>
      <c r="L49" s="30">
        <v>115.90909090909092</v>
      </c>
    </row>
    <row r="50" spans="1:12" x14ac:dyDescent="0.25">
      <c r="A50" s="8"/>
      <c r="B50" s="18" t="s">
        <v>59</v>
      </c>
      <c r="C50" s="33">
        <f t="shared" si="4"/>
        <v>13919</v>
      </c>
      <c r="D50" s="33">
        <v>9536</v>
      </c>
      <c r="E50" s="30">
        <f t="shared" si="0"/>
        <v>45.962667785234899</v>
      </c>
      <c r="F50" s="34">
        <f t="shared" si="2"/>
        <v>8.5029416366125335E-2</v>
      </c>
      <c r="G50" s="33">
        <v>6042</v>
      </c>
      <c r="H50" s="30">
        <v>41.864287391406442</v>
      </c>
      <c r="I50" s="33">
        <v>6510</v>
      </c>
      <c r="J50" s="30">
        <v>53.17647058823529</v>
      </c>
      <c r="K50" s="33">
        <v>1367</v>
      </c>
      <c r="L50" s="30">
        <v>33.106134371957154</v>
      </c>
    </row>
    <row r="51" spans="1:12" x14ac:dyDescent="0.25">
      <c r="A51" s="8"/>
      <c r="B51" s="18" t="s">
        <v>55</v>
      </c>
      <c r="C51" s="33">
        <f t="shared" si="4"/>
        <v>15660</v>
      </c>
      <c r="D51" s="33">
        <v>13053</v>
      </c>
      <c r="E51" s="30">
        <f t="shared" si="0"/>
        <v>19.972420133302691</v>
      </c>
      <c r="F51" s="34">
        <f t="shared" si="2"/>
        <v>9.5664965895073131E-2</v>
      </c>
      <c r="G51" s="33">
        <v>8128</v>
      </c>
      <c r="H51" s="30">
        <v>15.849486887115161</v>
      </c>
      <c r="I51" s="33">
        <v>6433</v>
      </c>
      <c r="J51" s="30">
        <v>29.280546623794201</v>
      </c>
      <c r="K51" s="33">
        <v>1099</v>
      </c>
      <c r="L51" s="30">
        <v>3.5815268614514562</v>
      </c>
    </row>
    <row r="52" spans="1:12" x14ac:dyDescent="0.25">
      <c r="A52" s="8"/>
      <c r="B52" s="18" t="s">
        <v>52</v>
      </c>
      <c r="C52" s="33">
        <f t="shared" si="4"/>
        <v>13895</v>
      </c>
      <c r="D52" s="33">
        <v>12668</v>
      </c>
      <c r="E52" s="30">
        <f t="shared" si="0"/>
        <v>9.6858225449952595</v>
      </c>
      <c r="F52" s="34">
        <f t="shared" si="2"/>
        <v>8.4882803391573503E-2</v>
      </c>
      <c r="G52" s="33">
        <v>5733</v>
      </c>
      <c r="H52" s="30">
        <v>21.900914310014883</v>
      </c>
      <c r="I52" s="33">
        <v>4986</v>
      </c>
      <c r="J52" s="30">
        <v>11.944319712617869</v>
      </c>
      <c r="K52" s="33">
        <v>3176</v>
      </c>
      <c r="L52" s="30">
        <v>-9.5414411848476206</v>
      </c>
    </row>
    <row r="53" spans="1:12" x14ac:dyDescent="0.25">
      <c r="A53" s="8"/>
      <c r="B53" s="18" t="s">
        <v>58</v>
      </c>
      <c r="C53" s="33">
        <f t="shared" si="4"/>
        <v>19626</v>
      </c>
      <c r="D53" s="33">
        <v>16878</v>
      </c>
      <c r="E53" s="30">
        <f t="shared" si="0"/>
        <v>16.281549946676144</v>
      </c>
      <c r="F53" s="34">
        <f t="shared" si="2"/>
        <v>0.11989275993976407</v>
      </c>
      <c r="G53" s="33">
        <v>9465</v>
      </c>
      <c r="H53" s="30">
        <v>12.131264068238368</v>
      </c>
      <c r="I53" s="33">
        <v>8749</v>
      </c>
      <c r="J53" s="30">
        <v>25.182429532121908</v>
      </c>
      <c r="K53" s="33">
        <v>1412</v>
      </c>
      <c r="L53" s="30">
        <v>-2.4861878453038666</v>
      </c>
    </row>
    <row r="54" spans="1:12" x14ac:dyDescent="0.25">
      <c r="A54" s="8"/>
      <c r="B54" s="18" t="s">
        <v>61</v>
      </c>
      <c r="C54" s="33">
        <f t="shared" si="4"/>
        <v>6112</v>
      </c>
      <c r="D54" s="33">
        <v>3928</v>
      </c>
      <c r="E54" s="30">
        <f t="shared" si="0"/>
        <v>55.600814663951127</v>
      </c>
      <c r="F54" s="34">
        <f t="shared" si="2"/>
        <v>3.7337437519200954E-2</v>
      </c>
      <c r="G54" s="33">
        <v>2256</v>
      </c>
      <c r="H54" s="30">
        <v>48.812664907651723</v>
      </c>
      <c r="I54" s="33">
        <v>1165</v>
      </c>
      <c r="J54" s="30">
        <v>62.93706293706294</v>
      </c>
      <c r="K54" s="33">
        <v>2691</v>
      </c>
      <c r="L54" s="30">
        <v>58.573954036535071</v>
      </c>
    </row>
    <row r="55" spans="1:12" x14ac:dyDescent="0.25">
      <c r="A55" s="8"/>
      <c r="B55" s="18" t="s">
        <v>57</v>
      </c>
      <c r="C55" s="33">
        <f t="shared" si="4"/>
        <v>10821</v>
      </c>
      <c r="D55" s="33">
        <v>7839</v>
      </c>
      <c r="E55" s="30">
        <f t="shared" si="0"/>
        <v>38.040566398775354</v>
      </c>
      <c r="F55" s="34">
        <f t="shared" si="2"/>
        <v>6.6104124901059144E-2</v>
      </c>
      <c r="G55" s="33">
        <v>5156</v>
      </c>
      <c r="H55" s="30">
        <v>29.061326658322905</v>
      </c>
      <c r="I55" s="33">
        <v>2718</v>
      </c>
      <c r="J55" s="30">
        <v>52.782462057335586</v>
      </c>
      <c r="K55" s="33">
        <v>2947</v>
      </c>
      <c r="L55" s="30">
        <v>42.711864406779654</v>
      </c>
    </row>
    <row r="56" spans="1:12" x14ac:dyDescent="0.25">
      <c r="A56" s="8"/>
      <c r="B56" s="18" t="s">
        <v>60</v>
      </c>
      <c r="C56" s="33">
        <f t="shared" si="4"/>
        <v>6494</v>
      </c>
      <c r="D56" s="33">
        <v>4547</v>
      </c>
      <c r="E56" s="30">
        <f t="shared" si="0"/>
        <v>42.819441389927412</v>
      </c>
      <c r="F56" s="34">
        <f t="shared" si="2"/>
        <v>3.9671027364151012E-2</v>
      </c>
      <c r="G56" s="33">
        <v>2408</v>
      </c>
      <c r="H56" s="30">
        <v>40.162980209545985</v>
      </c>
      <c r="I56" s="33">
        <v>2196</v>
      </c>
      <c r="J56" s="30">
        <v>31.654676258992808</v>
      </c>
      <c r="K56" s="33">
        <v>1890</v>
      </c>
      <c r="L56" s="30">
        <v>62.790697674418603</v>
      </c>
    </row>
    <row r="57" spans="1:12" x14ac:dyDescent="0.25">
      <c r="A57" s="8"/>
      <c r="B57" s="18" t="s">
        <v>51</v>
      </c>
      <c r="C57" s="33">
        <f t="shared" si="4"/>
        <v>15730</v>
      </c>
      <c r="D57" s="33">
        <v>13564</v>
      </c>
      <c r="E57" s="30">
        <f t="shared" si="0"/>
        <v>15.96874078442938</v>
      </c>
      <c r="F57" s="34">
        <f t="shared" si="2"/>
        <v>9.6092587070849306E-2</v>
      </c>
      <c r="G57" s="33">
        <v>8365</v>
      </c>
      <c r="H57" s="30">
        <v>12.251744498121319</v>
      </c>
      <c r="I57" s="33">
        <v>6546</v>
      </c>
      <c r="J57" s="30">
        <v>19.408974826705581</v>
      </c>
      <c r="K57" s="33">
        <v>819</v>
      </c>
      <c r="L57" s="30">
        <v>30.000000000000004</v>
      </c>
    </row>
    <row r="58" spans="1:12" x14ac:dyDescent="0.25">
      <c r="A58" s="8"/>
      <c r="B58" s="18" t="s">
        <v>56</v>
      </c>
      <c r="C58" s="33">
        <f t="shared" si="4"/>
        <v>12317</v>
      </c>
      <c r="D58" s="33">
        <v>9244</v>
      </c>
      <c r="E58" s="30">
        <f t="shared" si="0"/>
        <v>33.24318476849848</v>
      </c>
      <c r="F58" s="34">
        <f t="shared" si="2"/>
        <v>7.5243000314790268E-2</v>
      </c>
      <c r="G58" s="33">
        <v>6733</v>
      </c>
      <c r="H58" s="30">
        <v>30.056016998261548</v>
      </c>
      <c r="I58" s="33">
        <v>5130</v>
      </c>
      <c r="J58" s="30">
        <v>40.278917145200978</v>
      </c>
      <c r="K58" s="33">
        <v>454</v>
      </c>
      <c r="L58" s="30">
        <v>10.73170731707318</v>
      </c>
    </row>
    <row r="59" spans="1:12" x14ac:dyDescent="0.25">
      <c r="A59" s="8"/>
      <c r="B59" s="18" t="s">
        <v>62</v>
      </c>
      <c r="C59" s="33">
        <f t="shared" si="4"/>
        <v>53685</v>
      </c>
      <c r="D59" s="33">
        <v>42327</v>
      </c>
      <c r="E59" s="30">
        <f t="shared" si="0"/>
        <v>26.833935785668729</v>
      </c>
      <c r="F59" s="34">
        <f t="shared" si="2"/>
        <v>0.32795489745063866</v>
      </c>
      <c r="G59" s="33">
        <v>22846</v>
      </c>
      <c r="H59" s="30">
        <v>24.841530054644799</v>
      </c>
      <c r="I59" s="33">
        <v>21937</v>
      </c>
      <c r="J59" s="30">
        <v>33.371838521400775</v>
      </c>
      <c r="K59" s="33">
        <v>8902</v>
      </c>
      <c r="L59" s="30">
        <v>17.456128776883496</v>
      </c>
    </row>
    <row r="60" spans="1:12" x14ac:dyDescent="0.25">
      <c r="A60" s="9"/>
      <c r="B60" s="18" t="s">
        <v>63</v>
      </c>
      <c r="C60" s="33">
        <f>SUM(C37:C59)</f>
        <v>1140953</v>
      </c>
      <c r="D60" s="33">
        <f>SUM(D37:D59)</f>
        <v>918059</v>
      </c>
      <c r="E60" s="30">
        <f t="shared" si="0"/>
        <v>24.278831752643359</v>
      </c>
      <c r="F60" s="34">
        <f t="shared" si="2"/>
        <v>6.969938048076715</v>
      </c>
      <c r="G60" s="33">
        <f>SUM(G37:G59)</f>
        <v>518486</v>
      </c>
      <c r="H60" s="30">
        <v>21.91036465938241</v>
      </c>
      <c r="I60" s="33">
        <f>SUM(I37:I59)</f>
        <v>473475</v>
      </c>
      <c r="J60" s="30">
        <v>33.190149878476902</v>
      </c>
      <c r="K60" s="33">
        <f>SUM(K37:K59)</f>
        <v>148992</v>
      </c>
      <c r="L60" s="30">
        <v>8.5393749544693023</v>
      </c>
    </row>
    <row r="61" spans="1:12" x14ac:dyDescent="0.25">
      <c r="A61" s="10" t="s">
        <v>64</v>
      </c>
      <c r="B61" s="18" t="s">
        <v>125</v>
      </c>
      <c r="C61" s="33">
        <f t="shared" ref="C61:C63" si="5">SUM(G61,I61,K61)</f>
        <v>244338</v>
      </c>
      <c r="D61" s="33">
        <v>198604</v>
      </c>
      <c r="E61" s="30">
        <f t="shared" si="0"/>
        <v>23.027733580391143</v>
      </c>
      <c r="F61" s="34">
        <f t="shared" si="2"/>
        <v>1.4926300406686066</v>
      </c>
      <c r="G61" s="33">
        <v>114020</v>
      </c>
      <c r="H61" s="30">
        <v>20.120942678648568</v>
      </c>
      <c r="I61" s="33">
        <v>121256</v>
      </c>
      <c r="J61" s="30">
        <v>25.758141464426476</v>
      </c>
      <c r="K61" s="33">
        <v>9062</v>
      </c>
      <c r="L61" s="30">
        <v>24.769379044471982</v>
      </c>
    </row>
    <row r="62" spans="1:12" x14ac:dyDescent="0.25">
      <c r="A62" s="8"/>
      <c r="B62" s="18" t="s">
        <v>65</v>
      </c>
      <c r="C62" s="33">
        <f t="shared" si="5"/>
        <v>42177</v>
      </c>
      <c r="D62" s="33">
        <v>39956</v>
      </c>
      <c r="E62" s="30">
        <f t="shared" si="0"/>
        <v>5.5586144759235179</v>
      </c>
      <c r="F62" s="34">
        <f t="shared" si="2"/>
        <v>0.25765397615303315</v>
      </c>
      <c r="G62" s="33">
        <v>20426</v>
      </c>
      <c r="H62" s="30">
        <v>7.7491164213746799</v>
      </c>
      <c r="I62" s="33">
        <v>19495</v>
      </c>
      <c r="J62" s="30">
        <v>8.287507637615942</v>
      </c>
      <c r="K62" s="33">
        <v>2256</v>
      </c>
      <c r="L62" s="30">
        <v>-24.699599465954602</v>
      </c>
    </row>
    <row r="63" spans="1:12" x14ac:dyDescent="0.25">
      <c r="A63" s="8"/>
      <c r="B63" s="18" t="s">
        <v>66</v>
      </c>
      <c r="C63" s="33">
        <f t="shared" si="5"/>
        <v>3170</v>
      </c>
      <c r="D63" s="33">
        <v>2304</v>
      </c>
      <c r="E63" s="30">
        <f t="shared" si="0"/>
        <v>37.586805555555557</v>
      </c>
      <c r="F63" s="34">
        <f t="shared" si="2"/>
        <v>1.9365130388721698E-2</v>
      </c>
      <c r="G63" s="33">
        <v>1352</v>
      </c>
      <c r="H63" s="30">
        <v>33.333333333333329</v>
      </c>
      <c r="I63" s="33">
        <v>1032</v>
      </c>
      <c r="J63" s="30">
        <v>31.800766283524908</v>
      </c>
      <c r="K63" s="33">
        <v>786</v>
      </c>
      <c r="L63" s="30">
        <v>55.029585798816562</v>
      </c>
    </row>
    <row r="64" spans="1:12" x14ac:dyDescent="0.25">
      <c r="A64" s="9"/>
      <c r="B64" s="18" t="s">
        <v>67</v>
      </c>
      <c r="C64" s="33">
        <f>SUM(C61:C63)</f>
        <v>289685</v>
      </c>
      <c r="D64" s="33">
        <f>SUM(D61:D63)</f>
        <v>240864</v>
      </c>
      <c r="E64" s="30">
        <f t="shared" si="0"/>
        <v>20.269114521057531</v>
      </c>
      <c r="F64" s="34">
        <f t="shared" si="2"/>
        <v>1.7696491472103615</v>
      </c>
      <c r="G64" s="33">
        <f>SUM(G61:G63)</f>
        <v>135798</v>
      </c>
      <c r="H64" s="30">
        <v>18.196219057897856</v>
      </c>
      <c r="I64" s="33">
        <f>SUM(I61:I63)</f>
        <v>141783</v>
      </c>
      <c r="J64" s="30">
        <v>23.069110983802933</v>
      </c>
      <c r="K64" s="33">
        <f>SUM(K61:K63)</f>
        <v>12104</v>
      </c>
      <c r="L64" s="30">
        <v>12.428014118521279</v>
      </c>
    </row>
    <row r="65" spans="1:12" x14ac:dyDescent="0.25">
      <c r="A65" s="10" t="s">
        <v>68</v>
      </c>
      <c r="B65" s="18" t="s">
        <v>69</v>
      </c>
      <c r="C65" s="33">
        <f t="shared" ref="C65:C66" si="6">SUM(G65,I65,K65)</f>
        <v>16553</v>
      </c>
      <c r="D65" s="33">
        <v>12646</v>
      </c>
      <c r="E65" s="30">
        <f t="shared" si="0"/>
        <v>30.895144709789648</v>
      </c>
      <c r="F65" s="34">
        <f t="shared" si="2"/>
        <v>0.10112019032318936</v>
      </c>
      <c r="G65" s="33">
        <v>4836</v>
      </c>
      <c r="H65" s="30">
        <v>17.893710385177954</v>
      </c>
      <c r="I65" s="33">
        <v>7005</v>
      </c>
      <c r="J65" s="30">
        <v>27.61887411186008</v>
      </c>
      <c r="K65" s="33">
        <v>4712</v>
      </c>
      <c r="L65" s="30">
        <v>54.238952536824868</v>
      </c>
    </row>
    <row r="66" spans="1:12" x14ac:dyDescent="0.25">
      <c r="A66" s="8"/>
      <c r="B66" s="18" t="s">
        <v>70</v>
      </c>
      <c r="C66" s="33">
        <f t="shared" si="6"/>
        <v>54205</v>
      </c>
      <c r="D66" s="33">
        <v>44607</v>
      </c>
      <c r="E66" s="30">
        <f t="shared" si="0"/>
        <v>21.516802295603821</v>
      </c>
      <c r="F66" s="34">
        <f t="shared" si="2"/>
        <v>0.33113151189926177</v>
      </c>
      <c r="G66" s="33">
        <v>20941</v>
      </c>
      <c r="H66" s="30">
        <v>17.639458457390035</v>
      </c>
      <c r="I66" s="33">
        <v>10925</v>
      </c>
      <c r="J66" s="30">
        <v>24.814349365931676</v>
      </c>
      <c r="K66" s="33">
        <v>22339</v>
      </c>
      <c r="L66" s="30">
        <v>23.741206447681829</v>
      </c>
    </row>
    <row r="67" spans="1:12" x14ac:dyDescent="0.25">
      <c r="A67" s="9"/>
      <c r="B67" s="18" t="s">
        <v>71</v>
      </c>
      <c r="C67" s="33">
        <f>SUM(C65:C66)</f>
        <v>70758</v>
      </c>
      <c r="D67" s="33">
        <f>SUM(D65:D66)</f>
        <v>57253</v>
      </c>
      <c r="E67" s="30">
        <f t="shared" si="0"/>
        <v>23.588283583393</v>
      </c>
      <c r="F67" s="34">
        <f t="shared" si="2"/>
        <v>0.43225170222245107</v>
      </c>
      <c r="G67" s="33">
        <f>SUM(G65:G66)</f>
        <v>25777</v>
      </c>
      <c r="H67" s="30">
        <v>17.687074829931969</v>
      </c>
      <c r="I67" s="33">
        <f>SUM(I65:I66)</f>
        <v>17930</v>
      </c>
      <c r="J67" s="30">
        <v>25.895239432663942</v>
      </c>
      <c r="K67" s="33">
        <f>SUM(K65:K66)</f>
        <v>27051</v>
      </c>
      <c r="L67" s="30">
        <v>28.15520181921547</v>
      </c>
    </row>
    <row r="68" spans="1:12" x14ac:dyDescent="0.25">
      <c r="A68" s="10" t="s">
        <v>72</v>
      </c>
      <c r="B68" s="18" t="s">
        <v>73</v>
      </c>
      <c r="C68" s="33">
        <f>SUM(G68,I68,K68)</f>
        <v>222</v>
      </c>
      <c r="D68" s="33">
        <v>208</v>
      </c>
      <c r="E68" s="30">
        <f t="shared" si="0"/>
        <v>6.7307692307692291</v>
      </c>
      <c r="F68" s="34">
        <f t="shared" si="2"/>
        <v>1.356170014604485E-3</v>
      </c>
      <c r="G68" s="33">
        <v>106</v>
      </c>
      <c r="H68" s="30">
        <v>11.578947368421044</v>
      </c>
      <c r="I68" s="33">
        <v>65</v>
      </c>
      <c r="J68" s="30">
        <v>25</v>
      </c>
      <c r="K68" s="33">
        <v>51</v>
      </c>
      <c r="L68" s="30">
        <v>-16.393442622950815</v>
      </c>
    </row>
    <row r="69" spans="1:12" x14ac:dyDescent="0.25">
      <c r="A69" s="9"/>
      <c r="B69" s="18" t="s">
        <v>105</v>
      </c>
      <c r="C69" s="33">
        <f>C68</f>
        <v>222</v>
      </c>
      <c r="D69" s="33">
        <f>D68</f>
        <v>208</v>
      </c>
      <c r="E69" s="30">
        <f t="shared" ref="E69:E71" si="7">IFERROR((C69/D69-1)*100,"")</f>
        <v>6.7307692307692291</v>
      </c>
      <c r="F69" s="34">
        <f t="shared" si="2"/>
        <v>1.356170014604485E-3</v>
      </c>
      <c r="G69" s="33">
        <f>G68</f>
        <v>106</v>
      </c>
      <c r="H69" s="30">
        <v>11.578947368421044</v>
      </c>
      <c r="I69" s="33">
        <f>I68</f>
        <v>65</v>
      </c>
      <c r="J69" s="30">
        <v>25</v>
      </c>
      <c r="K69" s="33">
        <f>K68</f>
        <v>51</v>
      </c>
      <c r="L69" s="30">
        <v>-16.393442622950815</v>
      </c>
    </row>
    <row r="70" spans="1:12" x14ac:dyDescent="0.25">
      <c r="A70" s="10" t="s">
        <v>74</v>
      </c>
      <c r="B70" s="18" t="s">
        <v>74</v>
      </c>
      <c r="C70" s="33">
        <f>SUM(G70,I70,K70)</f>
        <v>34989</v>
      </c>
      <c r="D70" s="33">
        <v>40663</v>
      </c>
      <c r="E70" s="30">
        <f t="shared" si="7"/>
        <v>-13.953717138430511</v>
      </c>
      <c r="F70" s="34">
        <f t="shared" si="2"/>
        <v>0.21374339027475822</v>
      </c>
      <c r="G70" s="33">
        <v>14942</v>
      </c>
      <c r="H70" s="30">
        <v>-14.057287472679169</v>
      </c>
      <c r="I70" s="33">
        <v>20047</v>
      </c>
      <c r="J70" s="30">
        <v>-13.876358637281438</v>
      </c>
      <c r="K70" s="33">
        <v>0</v>
      </c>
      <c r="L70" s="30" t="s">
        <v>161</v>
      </c>
    </row>
    <row r="71" spans="1:12" x14ac:dyDescent="0.25">
      <c r="A71" s="9"/>
      <c r="B71" s="18" t="s">
        <v>106</v>
      </c>
      <c r="C71" s="33">
        <f>C70</f>
        <v>34989</v>
      </c>
      <c r="D71" s="33">
        <f>D70</f>
        <v>40663</v>
      </c>
      <c r="E71" s="30">
        <f t="shared" si="7"/>
        <v>-13.953717138430511</v>
      </c>
      <c r="F71" s="34">
        <f t="shared" si="2"/>
        <v>0.21374339027475822</v>
      </c>
      <c r="G71" s="33">
        <f>G70</f>
        <v>14942</v>
      </c>
      <c r="H71" s="30">
        <v>-14.057287472679169</v>
      </c>
      <c r="I71" s="33">
        <f>I70</f>
        <v>20047</v>
      </c>
      <c r="J71" s="30">
        <v>-13.876358637281438</v>
      </c>
      <c r="K71" s="33">
        <f>K70</f>
        <v>0</v>
      </c>
      <c r="L71" s="30" t="s">
        <v>161</v>
      </c>
    </row>
    <row r="73" spans="1:12" x14ac:dyDescent="0.25">
      <c r="A73" s="1" t="s">
        <v>124</v>
      </c>
    </row>
  </sheetData>
  <mergeCells count="7">
    <mergeCell ref="A1:L1"/>
    <mergeCell ref="A2:A3"/>
    <mergeCell ref="B2:B3"/>
    <mergeCell ref="C2:F2"/>
    <mergeCell ref="G2:H2"/>
    <mergeCell ref="I2:J2"/>
    <mergeCell ref="K2:L2"/>
  </mergeCells>
  <phoneticPr fontId="16" type="noConversion"/>
  <conditionalFormatting sqref="N4:X71">
    <cfRule type="containsText" dxfId="1" priority="1" operator="containsText" text="false">
      <formula>NOT(ISERROR(SEARCH("false",N4)))</formula>
    </cfRule>
  </conditionalFormatting>
  <pageMargins left="0.7" right="0.7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Z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Z1"/>
    </sheetView>
  </sheetViews>
  <sheetFormatPr defaultRowHeight="13.4" x14ac:dyDescent="0.25"/>
  <cols>
    <col min="1" max="1" width="8.5703125" style="4" bestFit="1" customWidth="1"/>
    <col min="2" max="2" width="16.140625" style="4" bestFit="1" customWidth="1"/>
    <col min="3" max="4" width="10.7109375" style="4" customWidth="1"/>
    <col min="5" max="5" width="8.140625" style="4" customWidth="1"/>
    <col min="6" max="6" width="7.28515625" style="4" customWidth="1"/>
    <col min="7" max="7" width="9.7109375" style="12" customWidth="1"/>
    <col min="8" max="8" width="7.42578125" style="12" customWidth="1"/>
    <col min="9" max="9" width="9.7109375" style="12" customWidth="1"/>
    <col min="10" max="10" width="7.140625" style="12" customWidth="1"/>
    <col min="11" max="11" width="9.7109375" style="12" customWidth="1"/>
    <col min="12" max="12" width="8.140625" style="12" customWidth="1"/>
    <col min="13" max="13" width="9.7109375" style="12" customWidth="1"/>
    <col min="14" max="14" width="7.140625" style="12" customWidth="1"/>
    <col min="15" max="15" width="9.7109375" style="12" customWidth="1"/>
    <col min="16" max="16" width="8.140625" style="12" customWidth="1"/>
    <col min="17" max="17" width="9.7109375" style="12" customWidth="1"/>
    <col min="18" max="18" width="8.140625" style="12" customWidth="1"/>
    <col min="19" max="19" width="9.7109375" style="12" customWidth="1"/>
    <col min="20" max="20" width="8.140625" style="12" customWidth="1"/>
    <col min="21" max="21" width="9.7109375" style="12" customWidth="1"/>
    <col min="22" max="22" width="8.140625" style="12" customWidth="1"/>
    <col min="23" max="23" width="9.7109375" style="12" customWidth="1"/>
    <col min="24" max="24" width="8.140625" style="12" customWidth="1"/>
    <col min="25" max="25" width="9.7109375" style="12" customWidth="1"/>
    <col min="26" max="26" width="8.140625" style="12" customWidth="1"/>
    <col min="27" max="16384" width="9.140625" style="4"/>
  </cols>
  <sheetData>
    <row r="1" spans="1:26" ht="26" x14ac:dyDescent="0.25">
      <c r="A1" s="51" t="s">
        <v>158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x14ac:dyDescent="0.25">
      <c r="A2" s="45" t="s">
        <v>1</v>
      </c>
      <c r="B2" s="45" t="s">
        <v>2</v>
      </c>
      <c r="C2" s="47" t="s">
        <v>3</v>
      </c>
      <c r="D2" s="48"/>
      <c r="E2" s="48"/>
      <c r="F2" s="49"/>
      <c r="G2" s="47" t="s">
        <v>126</v>
      </c>
      <c r="H2" s="49"/>
      <c r="I2" s="47" t="s">
        <v>127</v>
      </c>
      <c r="J2" s="49"/>
      <c r="K2" s="47" t="s">
        <v>128</v>
      </c>
      <c r="L2" s="49"/>
      <c r="M2" s="47" t="s">
        <v>129</v>
      </c>
      <c r="N2" s="49"/>
      <c r="O2" s="47" t="s">
        <v>130</v>
      </c>
      <c r="P2" s="49"/>
      <c r="Q2" s="47" t="s">
        <v>131</v>
      </c>
      <c r="R2" s="49"/>
      <c r="S2" s="47" t="s">
        <v>132</v>
      </c>
      <c r="T2" s="49"/>
      <c r="U2" s="47" t="s">
        <v>133</v>
      </c>
      <c r="V2" s="49"/>
      <c r="W2" s="47" t="s">
        <v>134</v>
      </c>
      <c r="X2" s="49"/>
      <c r="Y2" s="47" t="s">
        <v>6</v>
      </c>
      <c r="Z2" s="49"/>
    </row>
    <row r="3" spans="1:26" ht="23.75" x14ac:dyDescent="0.25">
      <c r="A3" s="46"/>
      <c r="B3" s="46"/>
      <c r="C3" s="6" t="s">
        <v>77</v>
      </c>
      <c r="D3" s="6" t="s">
        <v>75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  <c r="Q3" s="6" t="s">
        <v>77</v>
      </c>
      <c r="R3" s="11" t="s">
        <v>79</v>
      </c>
      <c r="S3" s="6" t="s">
        <v>77</v>
      </c>
      <c r="T3" s="11" t="s">
        <v>79</v>
      </c>
      <c r="U3" s="6" t="s">
        <v>77</v>
      </c>
      <c r="V3" s="11" t="s">
        <v>79</v>
      </c>
      <c r="W3" s="6" t="s">
        <v>77</v>
      </c>
      <c r="X3" s="11" t="s">
        <v>79</v>
      </c>
      <c r="Y3" s="6" t="s">
        <v>77</v>
      </c>
      <c r="Z3" s="11" t="s">
        <v>79</v>
      </c>
    </row>
    <row r="4" spans="1:26" x14ac:dyDescent="0.25">
      <c r="A4" s="50" t="s">
        <v>107</v>
      </c>
      <c r="B4" s="43"/>
      <c r="C4" s="31">
        <v>16369629</v>
      </c>
      <c r="D4" s="31">
        <v>11031665</v>
      </c>
      <c r="E4" s="29">
        <v>48.387654991336305</v>
      </c>
      <c r="F4" s="32">
        <v>100</v>
      </c>
      <c r="G4" s="31">
        <v>460426</v>
      </c>
      <c r="H4" s="29">
        <v>50.866351232682817</v>
      </c>
      <c r="I4" s="31">
        <v>1007061</v>
      </c>
      <c r="J4" s="29">
        <v>50.425482654318678</v>
      </c>
      <c r="K4" s="31">
        <v>3966890</v>
      </c>
      <c r="L4" s="29">
        <v>48.537833451782461</v>
      </c>
      <c r="M4" s="31">
        <v>3446258</v>
      </c>
      <c r="N4" s="29">
        <v>45.75428327334707</v>
      </c>
      <c r="O4" s="31">
        <v>2365782</v>
      </c>
      <c r="P4" s="29">
        <v>43.285203803524922</v>
      </c>
      <c r="Q4" s="31">
        <v>1957080</v>
      </c>
      <c r="R4" s="29">
        <v>41.54527564038122</v>
      </c>
      <c r="S4" s="31">
        <v>1399258</v>
      </c>
      <c r="T4" s="29">
        <v>63.069048581887174</v>
      </c>
      <c r="U4" s="31">
        <v>546954</v>
      </c>
      <c r="V4" s="29">
        <v>70.951973145468301</v>
      </c>
      <c r="W4" s="31">
        <v>78711</v>
      </c>
      <c r="X4" s="29">
        <v>44.059079761338268</v>
      </c>
      <c r="Y4" s="31">
        <v>1141209</v>
      </c>
      <c r="Z4" s="29">
        <v>51.047076761804931</v>
      </c>
    </row>
    <row r="5" spans="1:26" x14ac:dyDescent="0.25">
      <c r="A5" s="7" t="s">
        <v>8</v>
      </c>
      <c r="B5" s="17" t="s">
        <v>9</v>
      </c>
      <c r="C5" s="33">
        <v>4603273</v>
      </c>
      <c r="D5" s="33">
        <v>2019424</v>
      </c>
      <c r="E5" s="30">
        <v>127.94980152756428</v>
      </c>
      <c r="F5" s="34">
        <v>28.120814466839779</v>
      </c>
      <c r="G5" s="33">
        <v>119890</v>
      </c>
      <c r="H5" s="30">
        <v>150.31317855353262</v>
      </c>
      <c r="I5" s="33">
        <v>231145</v>
      </c>
      <c r="J5" s="30">
        <v>189.26390348901236</v>
      </c>
      <c r="K5" s="33">
        <v>1245675</v>
      </c>
      <c r="L5" s="30">
        <v>114.38344376559675</v>
      </c>
      <c r="M5" s="33">
        <v>1115445</v>
      </c>
      <c r="N5" s="30">
        <v>96.259536343674341</v>
      </c>
      <c r="O5" s="33">
        <v>600659</v>
      </c>
      <c r="P5" s="30">
        <v>106.72602371987692</v>
      </c>
      <c r="Q5" s="33">
        <v>443174</v>
      </c>
      <c r="R5" s="30">
        <v>112.70241991994396</v>
      </c>
      <c r="S5" s="33">
        <v>483782</v>
      </c>
      <c r="T5" s="30">
        <v>219.30697643719887</v>
      </c>
      <c r="U5" s="33">
        <v>187782</v>
      </c>
      <c r="V5" s="30">
        <v>342.53764758560561</v>
      </c>
      <c r="W5" s="33">
        <v>17656</v>
      </c>
      <c r="X5" s="30">
        <v>235.60159665462839</v>
      </c>
      <c r="Y5" s="33">
        <v>158065</v>
      </c>
      <c r="Z5" s="30">
        <v>258.40778196000184</v>
      </c>
    </row>
    <row r="6" spans="1:26" x14ac:dyDescent="0.25">
      <c r="A6" s="8"/>
      <c r="B6" s="18" t="s">
        <v>10</v>
      </c>
      <c r="C6" s="33">
        <v>3224079</v>
      </c>
      <c r="D6" s="33">
        <v>2316429</v>
      </c>
      <c r="E6" s="30">
        <v>39.183156487852642</v>
      </c>
      <c r="F6" s="34">
        <v>19.695492182504566</v>
      </c>
      <c r="G6" s="33">
        <v>57938</v>
      </c>
      <c r="H6" s="30">
        <v>46.548627798153539</v>
      </c>
      <c r="I6" s="33">
        <v>197767</v>
      </c>
      <c r="J6" s="30">
        <v>44.599287850316948</v>
      </c>
      <c r="K6" s="33">
        <v>1038237</v>
      </c>
      <c r="L6" s="30">
        <v>37.807790070281854</v>
      </c>
      <c r="M6" s="33">
        <v>508971</v>
      </c>
      <c r="N6" s="30">
        <v>44.803011163838711</v>
      </c>
      <c r="O6" s="33">
        <v>457785</v>
      </c>
      <c r="P6" s="30">
        <v>39.042102769391505</v>
      </c>
      <c r="Q6" s="33">
        <v>522075</v>
      </c>
      <c r="R6" s="30">
        <v>40.824270084806116</v>
      </c>
      <c r="S6" s="33">
        <v>276272</v>
      </c>
      <c r="T6" s="30">
        <v>37.705669781931462</v>
      </c>
      <c r="U6" s="33">
        <v>125169</v>
      </c>
      <c r="V6" s="30">
        <v>21.040314860121256</v>
      </c>
      <c r="W6" s="33">
        <v>23627</v>
      </c>
      <c r="X6" s="30">
        <v>13.832144921950285</v>
      </c>
      <c r="Y6" s="33">
        <v>16238</v>
      </c>
      <c r="Z6" s="30">
        <v>55.001909125620465</v>
      </c>
    </row>
    <row r="7" spans="1:26" x14ac:dyDescent="0.25">
      <c r="A7" s="8"/>
      <c r="B7" s="18" t="s">
        <v>11</v>
      </c>
      <c r="C7" s="33">
        <v>1473908</v>
      </c>
      <c r="D7" s="33">
        <v>960607</v>
      </c>
      <c r="E7" s="30">
        <v>53.435067618703577</v>
      </c>
      <c r="F7" s="34">
        <v>9.0039181706561582</v>
      </c>
      <c r="G7" s="33">
        <v>62055</v>
      </c>
      <c r="H7" s="30">
        <v>66.046772985122558</v>
      </c>
      <c r="I7" s="33">
        <v>116699</v>
      </c>
      <c r="J7" s="30">
        <v>64.947914458154884</v>
      </c>
      <c r="K7" s="33">
        <v>315198</v>
      </c>
      <c r="L7" s="30">
        <v>51.056008971403656</v>
      </c>
      <c r="M7" s="33">
        <v>339480</v>
      </c>
      <c r="N7" s="30">
        <v>52.567738224177688</v>
      </c>
      <c r="O7" s="33">
        <v>294176</v>
      </c>
      <c r="P7" s="30">
        <v>53.490070855377802</v>
      </c>
      <c r="Q7" s="33">
        <v>188614</v>
      </c>
      <c r="R7" s="30">
        <v>48.873664104061753</v>
      </c>
      <c r="S7" s="33">
        <v>109223</v>
      </c>
      <c r="T7" s="30">
        <v>50.737658537931793</v>
      </c>
      <c r="U7" s="33">
        <v>38581</v>
      </c>
      <c r="V7" s="30">
        <v>57.808409685863872</v>
      </c>
      <c r="W7" s="33">
        <v>5161</v>
      </c>
      <c r="X7" s="30">
        <v>60.52877138413686</v>
      </c>
      <c r="Y7" s="33">
        <v>4721</v>
      </c>
      <c r="Z7" s="30">
        <v>66.349541930937278</v>
      </c>
    </row>
    <row r="8" spans="1:26" x14ac:dyDescent="0.25">
      <c r="A8" s="8"/>
      <c r="B8" s="18" t="s">
        <v>13</v>
      </c>
      <c r="C8" s="33">
        <v>571418</v>
      </c>
      <c r="D8" s="33">
        <v>403984</v>
      </c>
      <c r="E8" s="30">
        <v>41.44570081983445</v>
      </c>
      <c r="F8" s="34">
        <v>3.490720528852548</v>
      </c>
      <c r="G8" s="33">
        <v>17963</v>
      </c>
      <c r="H8" s="30">
        <v>42.620087336244538</v>
      </c>
      <c r="I8" s="33">
        <v>52853</v>
      </c>
      <c r="J8" s="30">
        <v>63.946274582790494</v>
      </c>
      <c r="K8" s="33">
        <v>138513</v>
      </c>
      <c r="L8" s="30">
        <v>44.886559764019211</v>
      </c>
      <c r="M8" s="33">
        <v>127535</v>
      </c>
      <c r="N8" s="30">
        <v>46.290964567154937</v>
      </c>
      <c r="O8" s="33">
        <v>92575</v>
      </c>
      <c r="P8" s="30">
        <v>35.331696050054084</v>
      </c>
      <c r="Q8" s="33">
        <v>76407</v>
      </c>
      <c r="R8" s="30">
        <v>29.972612992668445</v>
      </c>
      <c r="S8" s="33">
        <v>47993</v>
      </c>
      <c r="T8" s="30">
        <v>33.447336225114</v>
      </c>
      <c r="U8" s="33">
        <v>13821</v>
      </c>
      <c r="V8" s="30">
        <v>45.6989247311828</v>
      </c>
      <c r="W8" s="33">
        <v>1554</v>
      </c>
      <c r="X8" s="30">
        <v>42.830882352941167</v>
      </c>
      <c r="Y8" s="33">
        <v>2204</v>
      </c>
      <c r="Z8" s="30">
        <v>-16.515151515151516</v>
      </c>
    </row>
    <row r="9" spans="1:26" x14ac:dyDescent="0.25">
      <c r="A9" s="8"/>
      <c r="B9" s="18" t="s">
        <v>122</v>
      </c>
      <c r="C9" s="33">
        <v>45338</v>
      </c>
      <c r="D9" s="33">
        <v>27528</v>
      </c>
      <c r="E9" s="30">
        <v>64.697762278407438</v>
      </c>
      <c r="F9" s="34">
        <v>0.27696412667629788</v>
      </c>
      <c r="G9" s="33">
        <v>2073</v>
      </c>
      <c r="H9" s="30">
        <v>69.50122649223222</v>
      </c>
      <c r="I9" s="33">
        <v>4377</v>
      </c>
      <c r="J9" s="30">
        <v>81.769102990033218</v>
      </c>
      <c r="K9" s="33">
        <v>10682</v>
      </c>
      <c r="L9" s="30">
        <v>54.25270758122744</v>
      </c>
      <c r="M9" s="33">
        <v>13919</v>
      </c>
      <c r="N9" s="30">
        <v>64.25536936511682</v>
      </c>
      <c r="O9" s="33">
        <v>6950</v>
      </c>
      <c r="P9" s="30">
        <v>68.730274338431656</v>
      </c>
      <c r="Q9" s="33">
        <v>3588</v>
      </c>
      <c r="R9" s="30">
        <v>47.77594728171335</v>
      </c>
      <c r="S9" s="33">
        <v>2360</v>
      </c>
      <c r="T9" s="30">
        <v>54.652686762778501</v>
      </c>
      <c r="U9" s="33">
        <v>781</v>
      </c>
      <c r="V9" s="30">
        <v>102.33160621761658</v>
      </c>
      <c r="W9" s="33">
        <v>44</v>
      </c>
      <c r="X9" s="30">
        <v>69.230769230769226</v>
      </c>
      <c r="Y9" s="33">
        <v>564</v>
      </c>
      <c r="Z9" s="30">
        <v>4238.461538461539</v>
      </c>
    </row>
    <row r="10" spans="1:26" x14ac:dyDescent="0.25">
      <c r="A10" s="8"/>
      <c r="B10" s="18" t="s">
        <v>14</v>
      </c>
      <c r="C10" s="33">
        <v>516760</v>
      </c>
      <c r="D10" s="33">
        <v>342819</v>
      </c>
      <c r="E10" s="30">
        <v>50.738436317707006</v>
      </c>
      <c r="F10" s="34">
        <v>3.1568216970586196</v>
      </c>
      <c r="G10" s="33">
        <v>10425</v>
      </c>
      <c r="H10" s="30">
        <v>68.853255587949462</v>
      </c>
      <c r="I10" s="33">
        <v>20036</v>
      </c>
      <c r="J10" s="30">
        <v>50.964436407474388</v>
      </c>
      <c r="K10" s="33">
        <v>61983</v>
      </c>
      <c r="L10" s="30">
        <v>43.346438482886221</v>
      </c>
      <c r="M10" s="33">
        <v>99591</v>
      </c>
      <c r="N10" s="30">
        <v>44.40175153694468</v>
      </c>
      <c r="O10" s="33">
        <v>61611</v>
      </c>
      <c r="P10" s="30">
        <v>44.844367124318232</v>
      </c>
      <c r="Q10" s="33">
        <v>38820</v>
      </c>
      <c r="R10" s="30">
        <v>51.280152760999172</v>
      </c>
      <c r="S10" s="33">
        <v>22098</v>
      </c>
      <c r="T10" s="30">
        <v>69.048347613219093</v>
      </c>
      <c r="U10" s="33">
        <v>6753</v>
      </c>
      <c r="V10" s="30">
        <v>84.912376779846667</v>
      </c>
      <c r="W10" s="33">
        <v>943</v>
      </c>
      <c r="X10" s="30">
        <v>95.238095238095227</v>
      </c>
      <c r="Y10" s="33">
        <v>194500</v>
      </c>
      <c r="Z10" s="30">
        <v>54.658439420806125</v>
      </c>
    </row>
    <row r="11" spans="1:26" x14ac:dyDescent="0.25">
      <c r="A11" s="8"/>
      <c r="B11" s="18" t="s">
        <v>16</v>
      </c>
      <c r="C11" s="33">
        <v>336185</v>
      </c>
      <c r="D11" s="33">
        <v>250249</v>
      </c>
      <c r="E11" s="30">
        <v>34.340197163625021</v>
      </c>
      <c r="F11" s="34">
        <v>2.0537117854045439</v>
      </c>
      <c r="G11" s="33">
        <v>7678</v>
      </c>
      <c r="H11" s="30">
        <v>15.824407904661332</v>
      </c>
      <c r="I11" s="33">
        <v>16852</v>
      </c>
      <c r="J11" s="30">
        <v>4.456703650901872</v>
      </c>
      <c r="K11" s="33">
        <v>55005</v>
      </c>
      <c r="L11" s="30">
        <v>13.102214545678859</v>
      </c>
      <c r="M11" s="33">
        <v>58637</v>
      </c>
      <c r="N11" s="30">
        <v>14.382412609238449</v>
      </c>
      <c r="O11" s="33">
        <v>38773</v>
      </c>
      <c r="P11" s="30">
        <v>12.761378508070376</v>
      </c>
      <c r="Q11" s="33">
        <v>24543</v>
      </c>
      <c r="R11" s="30">
        <v>10.171926201912296</v>
      </c>
      <c r="S11" s="33">
        <v>11534</v>
      </c>
      <c r="T11" s="30">
        <v>12.231195874282385</v>
      </c>
      <c r="U11" s="33">
        <v>3475</v>
      </c>
      <c r="V11" s="30">
        <v>23.885918003565052</v>
      </c>
      <c r="W11" s="33">
        <v>347</v>
      </c>
      <c r="X11" s="30">
        <v>16.053511705685608</v>
      </c>
      <c r="Y11" s="33">
        <v>119341</v>
      </c>
      <c r="Z11" s="30">
        <v>107.38005456409545</v>
      </c>
    </row>
    <row r="12" spans="1:26" x14ac:dyDescent="0.25">
      <c r="A12" s="8"/>
      <c r="B12" s="18" t="s">
        <v>12</v>
      </c>
      <c r="C12" s="33">
        <v>323856</v>
      </c>
      <c r="D12" s="33">
        <v>379442</v>
      </c>
      <c r="E12" s="30">
        <v>-14.649406233363727</v>
      </c>
      <c r="F12" s="34">
        <v>1.978395478602478</v>
      </c>
      <c r="G12" s="33">
        <v>8640</v>
      </c>
      <c r="H12" s="30">
        <v>-13.530824659727781</v>
      </c>
      <c r="I12" s="33">
        <v>17637</v>
      </c>
      <c r="J12" s="30">
        <v>-15.239331026528259</v>
      </c>
      <c r="K12" s="33">
        <v>56288</v>
      </c>
      <c r="L12" s="30">
        <v>-24.071601041371594</v>
      </c>
      <c r="M12" s="33">
        <v>92266</v>
      </c>
      <c r="N12" s="30">
        <v>-18.086985857473881</v>
      </c>
      <c r="O12" s="33">
        <v>61748</v>
      </c>
      <c r="P12" s="30">
        <v>-11.317286149250306</v>
      </c>
      <c r="Q12" s="33">
        <v>30350</v>
      </c>
      <c r="R12" s="30">
        <v>-16.668954723923012</v>
      </c>
      <c r="S12" s="33">
        <v>18847</v>
      </c>
      <c r="T12" s="30">
        <v>-20.660913491896437</v>
      </c>
      <c r="U12" s="33">
        <v>5267</v>
      </c>
      <c r="V12" s="30">
        <v>-14.427294882209585</v>
      </c>
      <c r="W12" s="33">
        <v>542</v>
      </c>
      <c r="X12" s="30">
        <v>-0.55045871559632475</v>
      </c>
      <c r="Y12" s="33">
        <v>32271</v>
      </c>
      <c r="Z12" s="30">
        <v>27.221477568398633</v>
      </c>
    </row>
    <row r="13" spans="1:26" x14ac:dyDescent="0.25">
      <c r="A13" s="8"/>
      <c r="B13" s="18" t="s">
        <v>18</v>
      </c>
      <c r="C13" s="33">
        <v>511420</v>
      </c>
      <c r="D13" s="33">
        <v>420688</v>
      </c>
      <c r="E13" s="30">
        <v>21.567527478796645</v>
      </c>
      <c r="F13" s="34">
        <v>3.1242003102208362</v>
      </c>
      <c r="G13" s="33">
        <v>10539</v>
      </c>
      <c r="H13" s="30">
        <v>17.85953925296355</v>
      </c>
      <c r="I13" s="33">
        <v>38800</v>
      </c>
      <c r="J13" s="30">
        <v>39.36281024388493</v>
      </c>
      <c r="K13" s="33">
        <v>121883</v>
      </c>
      <c r="L13" s="30">
        <v>20.864115506282044</v>
      </c>
      <c r="M13" s="33">
        <v>127833</v>
      </c>
      <c r="N13" s="30">
        <v>18.472488670169884</v>
      </c>
      <c r="O13" s="33">
        <v>74507</v>
      </c>
      <c r="P13" s="30">
        <v>25.616643906057689</v>
      </c>
      <c r="Q13" s="33">
        <v>43274</v>
      </c>
      <c r="R13" s="30">
        <v>19.071072833833203</v>
      </c>
      <c r="S13" s="33">
        <v>23602</v>
      </c>
      <c r="T13" s="30">
        <v>19.503797468354421</v>
      </c>
      <c r="U13" s="33">
        <v>4021</v>
      </c>
      <c r="V13" s="30">
        <v>27.894402035623411</v>
      </c>
      <c r="W13" s="33">
        <v>227</v>
      </c>
      <c r="X13" s="30">
        <v>17.010309278350523</v>
      </c>
      <c r="Y13" s="33">
        <v>66734</v>
      </c>
      <c r="Z13" s="30">
        <v>18.287041140081882</v>
      </c>
    </row>
    <row r="14" spans="1:26" x14ac:dyDescent="0.25">
      <c r="A14" s="8"/>
      <c r="B14" s="18" t="s">
        <v>19</v>
      </c>
      <c r="C14" s="33">
        <v>176668</v>
      </c>
      <c r="D14" s="33">
        <v>122771</v>
      </c>
      <c r="E14" s="30">
        <v>43.900432512564038</v>
      </c>
      <c r="F14" s="34">
        <v>1.0792425411718249</v>
      </c>
      <c r="G14" s="33">
        <v>2455</v>
      </c>
      <c r="H14" s="30">
        <v>22.13930348258706</v>
      </c>
      <c r="I14" s="33">
        <v>3271</v>
      </c>
      <c r="J14" s="30">
        <v>9.1789052069426003</v>
      </c>
      <c r="K14" s="33">
        <v>17072</v>
      </c>
      <c r="L14" s="30">
        <v>12.7236711786068</v>
      </c>
      <c r="M14" s="33">
        <v>29657</v>
      </c>
      <c r="N14" s="30">
        <v>9.9466152591384258</v>
      </c>
      <c r="O14" s="33">
        <v>20316</v>
      </c>
      <c r="P14" s="30">
        <v>15.582863969960737</v>
      </c>
      <c r="Q14" s="33">
        <v>9873</v>
      </c>
      <c r="R14" s="30">
        <v>24.769366864653097</v>
      </c>
      <c r="S14" s="33">
        <v>4194</v>
      </c>
      <c r="T14" s="30">
        <v>42.314217848659652</v>
      </c>
      <c r="U14" s="33">
        <v>1304</v>
      </c>
      <c r="V14" s="30">
        <v>55.794504181600942</v>
      </c>
      <c r="W14" s="33">
        <v>95</v>
      </c>
      <c r="X14" s="30">
        <v>41.791044776119413</v>
      </c>
      <c r="Y14" s="33">
        <v>88431</v>
      </c>
      <c r="Z14" s="30">
        <v>90.975056689342409</v>
      </c>
    </row>
    <row r="15" spans="1:26" x14ac:dyDescent="0.25">
      <c r="A15" s="8"/>
      <c r="B15" s="18" t="s">
        <v>15</v>
      </c>
      <c r="C15" s="33">
        <v>300836</v>
      </c>
      <c r="D15" s="33">
        <v>259872</v>
      </c>
      <c r="E15" s="30">
        <v>15.763144932890039</v>
      </c>
      <c r="F15" s="34">
        <v>1.8377692005115083</v>
      </c>
      <c r="G15" s="33">
        <v>12600</v>
      </c>
      <c r="H15" s="30">
        <v>23.84509534106547</v>
      </c>
      <c r="I15" s="33">
        <v>20466</v>
      </c>
      <c r="J15" s="30">
        <v>17.526128402434814</v>
      </c>
      <c r="K15" s="33">
        <v>64821</v>
      </c>
      <c r="L15" s="30">
        <v>15.844875346260379</v>
      </c>
      <c r="M15" s="33">
        <v>71192</v>
      </c>
      <c r="N15" s="30">
        <v>15.2794870134076</v>
      </c>
      <c r="O15" s="33">
        <v>47648</v>
      </c>
      <c r="P15" s="30">
        <v>16.044812469556735</v>
      </c>
      <c r="Q15" s="33">
        <v>33107</v>
      </c>
      <c r="R15" s="30">
        <v>8.192810457516341</v>
      </c>
      <c r="S15" s="33">
        <v>19173</v>
      </c>
      <c r="T15" s="30">
        <v>8.4875233406891848</v>
      </c>
      <c r="U15" s="33">
        <v>5332</v>
      </c>
      <c r="V15" s="30">
        <v>9.9381443298969039</v>
      </c>
      <c r="W15" s="33">
        <v>538</v>
      </c>
      <c r="X15" s="30">
        <v>5.6974459724950854</v>
      </c>
      <c r="Y15" s="33">
        <v>25959</v>
      </c>
      <c r="Z15" s="30">
        <v>30.571902821789653</v>
      </c>
    </row>
    <row r="16" spans="1:26" x14ac:dyDescent="0.25">
      <c r="A16" s="8"/>
      <c r="B16" s="18" t="s">
        <v>17</v>
      </c>
      <c r="C16" s="33">
        <v>375428</v>
      </c>
      <c r="D16" s="33">
        <v>347814</v>
      </c>
      <c r="E16" s="30">
        <v>7.9393008907059581</v>
      </c>
      <c r="F16" s="34">
        <v>2.2934423254186149</v>
      </c>
      <c r="G16" s="33">
        <v>20571</v>
      </c>
      <c r="H16" s="30">
        <v>8.9565677966101589</v>
      </c>
      <c r="I16" s="33">
        <v>33115</v>
      </c>
      <c r="J16" s="30">
        <v>5.5054640456239756</v>
      </c>
      <c r="K16" s="33">
        <v>73076</v>
      </c>
      <c r="L16" s="30">
        <v>5.3788250223516965</v>
      </c>
      <c r="M16" s="33">
        <v>75206</v>
      </c>
      <c r="N16" s="30">
        <v>12.779677283906189</v>
      </c>
      <c r="O16" s="33">
        <v>62635</v>
      </c>
      <c r="P16" s="30">
        <v>9.3411772920885419</v>
      </c>
      <c r="Q16" s="33">
        <v>52433</v>
      </c>
      <c r="R16" s="30">
        <v>6.8164687188053907</v>
      </c>
      <c r="S16" s="33">
        <v>30335</v>
      </c>
      <c r="T16" s="30">
        <v>4.9726624679908626</v>
      </c>
      <c r="U16" s="33">
        <v>9626</v>
      </c>
      <c r="V16" s="30">
        <v>9.3118328412446161</v>
      </c>
      <c r="W16" s="33">
        <v>1040</v>
      </c>
      <c r="X16" s="30">
        <v>3.2770605759682159</v>
      </c>
      <c r="Y16" s="33">
        <v>17391</v>
      </c>
      <c r="Z16" s="30">
        <v>5.8168542744143625</v>
      </c>
    </row>
    <row r="17" spans="1:26" x14ac:dyDescent="0.25">
      <c r="A17" s="8"/>
      <c r="B17" s="18" t="s">
        <v>20</v>
      </c>
      <c r="C17" s="33">
        <v>141902</v>
      </c>
      <c r="D17" s="33">
        <v>135216</v>
      </c>
      <c r="E17" s="30">
        <v>4.9446811028280635</v>
      </c>
      <c r="F17" s="34">
        <v>0.86686142978561098</v>
      </c>
      <c r="G17" s="33">
        <v>8740</v>
      </c>
      <c r="H17" s="30">
        <v>12.67242490653604</v>
      </c>
      <c r="I17" s="33">
        <v>17583</v>
      </c>
      <c r="J17" s="30">
        <v>33.904500799634448</v>
      </c>
      <c r="K17" s="33">
        <v>25791</v>
      </c>
      <c r="L17" s="30">
        <v>17.912494856672613</v>
      </c>
      <c r="M17" s="33">
        <v>34938</v>
      </c>
      <c r="N17" s="30">
        <v>-9.6579008610658601</v>
      </c>
      <c r="O17" s="33">
        <v>31211</v>
      </c>
      <c r="P17" s="30">
        <v>-0.56707763866322702</v>
      </c>
      <c r="Q17" s="33">
        <v>15907</v>
      </c>
      <c r="R17" s="30">
        <v>5.2119849196375467</v>
      </c>
      <c r="S17" s="33">
        <v>5932</v>
      </c>
      <c r="T17" s="30">
        <v>4.0154304751885084</v>
      </c>
      <c r="U17" s="33">
        <v>1369</v>
      </c>
      <c r="V17" s="30">
        <v>8.9968152866241944</v>
      </c>
      <c r="W17" s="33">
        <v>255</v>
      </c>
      <c r="X17" s="30">
        <v>30.102040816326525</v>
      </c>
      <c r="Y17" s="33">
        <v>176</v>
      </c>
      <c r="Z17" s="30">
        <v>47.899159663865554</v>
      </c>
    </row>
    <row r="18" spans="1:26" x14ac:dyDescent="0.25">
      <c r="A18" s="8"/>
      <c r="B18" s="18" t="s">
        <v>22</v>
      </c>
      <c r="C18" s="33">
        <v>59501</v>
      </c>
      <c r="D18" s="33">
        <v>52480</v>
      </c>
      <c r="E18" s="30">
        <v>13.378429878048781</v>
      </c>
      <c r="F18" s="34">
        <v>0.36348410828370026</v>
      </c>
      <c r="G18" s="33">
        <v>802</v>
      </c>
      <c r="H18" s="30">
        <v>23.57473035439137</v>
      </c>
      <c r="I18" s="33">
        <v>4612</v>
      </c>
      <c r="J18" s="30">
        <v>46.552272005084205</v>
      </c>
      <c r="K18" s="33">
        <v>17867</v>
      </c>
      <c r="L18" s="30">
        <v>16.245933636955101</v>
      </c>
      <c r="M18" s="33">
        <v>14811</v>
      </c>
      <c r="N18" s="30">
        <v>4.6417973717677086</v>
      </c>
      <c r="O18" s="33">
        <v>8952</v>
      </c>
      <c r="P18" s="30">
        <v>8.1681971967133791</v>
      </c>
      <c r="Q18" s="33">
        <v>4288</v>
      </c>
      <c r="R18" s="30">
        <v>8.1735620585267519</v>
      </c>
      <c r="S18" s="33">
        <v>3062</v>
      </c>
      <c r="T18" s="30">
        <v>7.2128851540616212</v>
      </c>
      <c r="U18" s="33">
        <v>923</v>
      </c>
      <c r="V18" s="30">
        <v>10.274790919952203</v>
      </c>
      <c r="W18" s="33">
        <v>70</v>
      </c>
      <c r="X18" s="30">
        <v>34.615384615384627</v>
      </c>
      <c r="Y18" s="33">
        <v>4114</v>
      </c>
      <c r="Z18" s="30">
        <v>29.5748031496063</v>
      </c>
    </row>
    <row r="19" spans="1:26" x14ac:dyDescent="0.25">
      <c r="A19" s="8"/>
      <c r="B19" s="18" t="s">
        <v>21</v>
      </c>
      <c r="C19" s="33">
        <v>76334</v>
      </c>
      <c r="D19" s="33">
        <v>56717</v>
      </c>
      <c r="E19" s="30">
        <v>34.587513443940978</v>
      </c>
      <c r="F19" s="34">
        <v>0.46631478330999437</v>
      </c>
      <c r="G19" s="33">
        <v>194</v>
      </c>
      <c r="H19" s="30">
        <v>64.406779661016955</v>
      </c>
      <c r="I19" s="33">
        <v>481</v>
      </c>
      <c r="J19" s="30">
        <v>-37.613488975356681</v>
      </c>
      <c r="K19" s="33">
        <v>15793</v>
      </c>
      <c r="L19" s="30">
        <v>12.453716889774991</v>
      </c>
      <c r="M19" s="33">
        <v>14050</v>
      </c>
      <c r="N19" s="30">
        <v>14.088509947218842</v>
      </c>
      <c r="O19" s="33">
        <v>4363</v>
      </c>
      <c r="P19" s="30">
        <v>22.728551336146264</v>
      </c>
      <c r="Q19" s="33">
        <v>1511</v>
      </c>
      <c r="R19" s="30">
        <v>18.695993715632376</v>
      </c>
      <c r="S19" s="33">
        <v>391</v>
      </c>
      <c r="T19" s="30">
        <v>10.451977401129952</v>
      </c>
      <c r="U19" s="33">
        <v>75</v>
      </c>
      <c r="V19" s="30">
        <v>-8.5365853658536555</v>
      </c>
      <c r="W19" s="33">
        <v>11</v>
      </c>
      <c r="X19" s="30">
        <v>175</v>
      </c>
      <c r="Y19" s="33">
        <v>39465</v>
      </c>
      <c r="Z19" s="30">
        <v>63.07177389364076</v>
      </c>
    </row>
    <row r="20" spans="1:26" x14ac:dyDescent="0.25">
      <c r="A20" s="8"/>
      <c r="B20" s="18" t="s">
        <v>24</v>
      </c>
      <c r="C20" s="33">
        <v>40959</v>
      </c>
      <c r="D20" s="33">
        <v>31029</v>
      </c>
      <c r="E20" s="30">
        <v>32.002320409939088</v>
      </c>
      <c r="F20" s="34">
        <v>0.25021336769452746</v>
      </c>
      <c r="G20" s="33">
        <v>2389</v>
      </c>
      <c r="H20" s="30">
        <v>43.742478941034889</v>
      </c>
      <c r="I20" s="33">
        <v>3404</v>
      </c>
      <c r="J20" s="30">
        <v>32.399844418514199</v>
      </c>
      <c r="K20" s="33">
        <v>10341</v>
      </c>
      <c r="L20" s="30">
        <v>38.898589657488245</v>
      </c>
      <c r="M20" s="33">
        <v>12831</v>
      </c>
      <c r="N20" s="30">
        <v>43.043478260869563</v>
      </c>
      <c r="O20" s="33">
        <v>5711</v>
      </c>
      <c r="P20" s="30">
        <v>30.896172358468952</v>
      </c>
      <c r="Q20" s="33">
        <v>2998</v>
      </c>
      <c r="R20" s="30">
        <v>29.112833763996559</v>
      </c>
      <c r="S20" s="33">
        <v>1480</v>
      </c>
      <c r="T20" s="30">
        <v>28.8076588337685</v>
      </c>
      <c r="U20" s="33">
        <v>265</v>
      </c>
      <c r="V20" s="30">
        <v>62.576687116564415</v>
      </c>
      <c r="W20" s="33">
        <v>19</v>
      </c>
      <c r="X20" s="30">
        <v>11.764705882352944</v>
      </c>
      <c r="Y20" s="33">
        <v>1521</v>
      </c>
      <c r="Z20" s="30">
        <v>-35.741444866920148</v>
      </c>
    </row>
    <row r="21" spans="1:26" x14ac:dyDescent="0.25">
      <c r="A21" s="8"/>
      <c r="B21" s="18" t="s">
        <v>23</v>
      </c>
      <c r="C21" s="33">
        <v>54893</v>
      </c>
      <c r="D21" s="33">
        <v>46874</v>
      </c>
      <c r="E21" s="30">
        <v>17.107564961385833</v>
      </c>
      <c r="F21" s="34">
        <v>0.33533441716974771</v>
      </c>
      <c r="G21" s="33">
        <v>1942</v>
      </c>
      <c r="H21" s="30">
        <v>7.7691453940066602</v>
      </c>
      <c r="I21" s="33">
        <v>6415</v>
      </c>
      <c r="J21" s="30">
        <v>11.429564009032479</v>
      </c>
      <c r="K21" s="33">
        <v>11272</v>
      </c>
      <c r="L21" s="30">
        <v>16.663216725315678</v>
      </c>
      <c r="M21" s="33">
        <v>11000</v>
      </c>
      <c r="N21" s="30">
        <v>17.408474757177927</v>
      </c>
      <c r="O21" s="33">
        <v>9076</v>
      </c>
      <c r="P21" s="30">
        <v>22.30157660692629</v>
      </c>
      <c r="Q21" s="33">
        <v>5965</v>
      </c>
      <c r="R21" s="30">
        <v>17.236635220125795</v>
      </c>
      <c r="S21" s="33">
        <v>4032</v>
      </c>
      <c r="T21" s="30">
        <v>22.889362999085638</v>
      </c>
      <c r="U21" s="33">
        <v>1217</v>
      </c>
      <c r="V21" s="30">
        <v>21.094527363184092</v>
      </c>
      <c r="W21" s="33">
        <v>91</v>
      </c>
      <c r="X21" s="30">
        <v>31.884057971014499</v>
      </c>
      <c r="Y21" s="33">
        <v>3883</v>
      </c>
      <c r="Z21" s="30">
        <v>13.538011695906427</v>
      </c>
    </row>
    <row r="22" spans="1:26" x14ac:dyDescent="0.25">
      <c r="A22" s="8"/>
      <c r="B22" s="18" t="s">
        <v>123</v>
      </c>
      <c r="C22" s="33">
        <v>46027</v>
      </c>
      <c r="D22" s="33">
        <v>31748</v>
      </c>
      <c r="E22" s="30">
        <v>44.97606148418798</v>
      </c>
      <c r="F22" s="34">
        <v>0.28117314082072353</v>
      </c>
      <c r="G22" s="33">
        <v>647</v>
      </c>
      <c r="H22" s="30">
        <v>83.806818181818187</v>
      </c>
      <c r="I22" s="33">
        <v>1930</v>
      </c>
      <c r="J22" s="30">
        <v>101.04166666666666</v>
      </c>
      <c r="K22" s="33">
        <v>8911</v>
      </c>
      <c r="L22" s="30">
        <v>76.735422451408169</v>
      </c>
      <c r="M22" s="33">
        <v>9855</v>
      </c>
      <c r="N22" s="30">
        <v>71.391304347826079</v>
      </c>
      <c r="O22" s="33">
        <v>6495</v>
      </c>
      <c r="P22" s="30">
        <v>63.396226415094347</v>
      </c>
      <c r="Q22" s="33">
        <v>3657</v>
      </c>
      <c r="R22" s="30">
        <v>61.88579017264275</v>
      </c>
      <c r="S22" s="33">
        <v>1570</v>
      </c>
      <c r="T22" s="30">
        <v>46.182495344506513</v>
      </c>
      <c r="U22" s="33">
        <v>537</v>
      </c>
      <c r="V22" s="30">
        <v>91.10320284697508</v>
      </c>
      <c r="W22" s="33">
        <v>39</v>
      </c>
      <c r="X22" s="30">
        <v>105.26315789473686</v>
      </c>
      <c r="Y22" s="33">
        <v>12386</v>
      </c>
      <c r="Z22" s="30">
        <v>2.907942838152211</v>
      </c>
    </row>
    <row r="23" spans="1:26" x14ac:dyDescent="0.25">
      <c r="A23" s="8"/>
      <c r="B23" s="18" t="s">
        <v>109</v>
      </c>
      <c r="C23" s="33">
        <v>48084</v>
      </c>
      <c r="D23" s="33">
        <v>40935</v>
      </c>
      <c r="E23" s="30">
        <v>17.46427262733603</v>
      </c>
      <c r="F23" s="34">
        <v>0.29373909451460384</v>
      </c>
      <c r="G23" s="33">
        <v>1025</v>
      </c>
      <c r="H23" s="30">
        <v>20.730270906949343</v>
      </c>
      <c r="I23" s="33">
        <v>2409</v>
      </c>
      <c r="J23" s="30">
        <v>-5.3809897879025907</v>
      </c>
      <c r="K23" s="33">
        <v>16988</v>
      </c>
      <c r="L23" s="30">
        <v>7.4849731097753835</v>
      </c>
      <c r="M23" s="33">
        <v>17343</v>
      </c>
      <c r="N23" s="30">
        <v>24.002574002573994</v>
      </c>
      <c r="O23" s="33">
        <v>5366</v>
      </c>
      <c r="P23" s="30">
        <v>39.557867360208057</v>
      </c>
      <c r="Q23" s="33">
        <v>2065</v>
      </c>
      <c r="R23" s="30">
        <v>27.233518176216887</v>
      </c>
      <c r="S23" s="33">
        <v>1214</v>
      </c>
      <c r="T23" s="30">
        <v>16.955684007707127</v>
      </c>
      <c r="U23" s="33">
        <v>461</v>
      </c>
      <c r="V23" s="30">
        <v>19.740259740259745</v>
      </c>
      <c r="W23" s="33">
        <v>45</v>
      </c>
      <c r="X23" s="30">
        <v>36.363636363636353</v>
      </c>
      <c r="Y23" s="33">
        <v>1168</v>
      </c>
      <c r="Z23" s="30">
        <v>41.575757575757578</v>
      </c>
    </row>
    <row r="24" spans="1:26" x14ac:dyDescent="0.25">
      <c r="A24" s="8"/>
      <c r="B24" s="18" t="s">
        <v>25</v>
      </c>
      <c r="C24" s="33">
        <v>27666</v>
      </c>
      <c r="D24" s="33">
        <v>21404</v>
      </c>
      <c r="E24" s="30">
        <v>29.256213791814623</v>
      </c>
      <c r="F24" s="34">
        <v>0.16900810641462921</v>
      </c>
      <c r="G24" s="33">
        <v>550</v>
      </c>
      <c r="H24" s="30">
        <v>176.3819095477387</v>
      </c>
      <c r="I24" s="33">
        <v>322</v>
      </c>
      <c r="J24" s="30">
        <v>25.291828793774318</v>
      </c>
      <c r="K24" s="33">
        <v>6444</v>
      </c>
      <c r="L24" s="30">
        <v>21.999242711094279</v>
      </c>
      <c r="M24" s="33">
        <v>9828</v>
      </c>
      <c r="N24" s="30">
        <v>25.261279632933984</v>
      </c>
      <c r="O24" s="33">
        <v>2707</v>
      </c>
      <c r="P24" s="30">
        <v>26.436244745446057</v>
      </c>
      <c r="Q24" s="33">
        <v>781</v>
      </c>
      <c r="R24" s="30">
        <v>53.438113948919444</v>
      </c>
      <c r="S24" s="33">
        <v>334</v>
      </c>
      <c r="T24" s="30">
        <v>93.063583815028906</v>
      </c>
      <c r="U24" s="33">
        <v>87</v>
      </c>
      <c r="V24" s="30">
        <v>55.357142857142861</v>
      </c>
      <c r="W24" s="33">
        <v>3</v>
      </c>
      <c r="X24" s="30">
        <v>200</v>
      </c>
      <c r="Y24" s="33">
        <v>6610</v>
      </c>
      <c r="Z24" s="30">
        <v>33.805668016194332</v>
      </c>
    </row>
    <row r="25" spans="1:26" x14ac:dyDescent="0.25">
      <c r="A25" s="8"/>
      <c r="B25" s="18" t="s">
        <v>28</v>
      </c>
      <c r="C25" s="33">
        <v>23959</v>
      </c>
      <c r="D25" s="33">
        <v>19888</v>
      </c>
      <c r="E25" s="30">
        <v>20.469629927594536</v>
      </c>
      <c r="F25" s="34">
        <v>0.14636251072031015</v>
      </c>
      <c r="G25" s="33">
        <v>727</v>
      </c>
      <c r="H25" s="30">
        <v>39.539347408829187</v>
      </c>
      <c r="I25" s="33">
        <v>401</v>
      </c>
      <c r="J25" s="30">
        <v>-49.496221662468507</v>
      </c>
      <c r="K25" s="33">
        <v>8613</v>
      </c>
      <c r="L25" s="30">
        <v>18.849178970608538</v>
      </c>
      <c r="M25" s="33">
        <v>8921</v>
      </c>
      <c r="N25" s="30">
        <v>25.136765324729971</v>
      </c>
      <c r="O25" s="33">
        <v>2365</v>
      </c>
      <c r="P25" s="30">
        <v>18.368368368368373</v>
      </c>
      <c r="Q25" s="33">
        <v>846</v>
      </c>
      <c r="R25" s="30">
        <v>3.170731707317076</v>
      </c>
      <c r="S25" s="33">
        <v>276</v>
      </c>
      <c r="T25" s="30">
        <v>19.999999999999996</v>
      </c>
      <c r="U25" s="33">
        <v>55</v>
      </c>
      <c r="V25" s="30">
        <v>44.736842105263165</v>
      </c>
      <c r="W25" s="33">
        <v>9</v>
      </c>
      <c r="X25" s="30">
        <v>0</v>
      </c>
      <c r="Y25" s="33">
        <v>1746</v>
      </c>
      <c r="Z25" s="30">
        <v>58.439201451905618</v>
      </c>
    </row>
    <row r="26" spans="1:26" x14ac:dyDescent="0.25">
      <c r="A26" s="8"/>
      <c r="B26" s="18" t="s">
        <v>27</v>
      </c>
      <c r="C26" s="33">
        <v>15842</v>
      </c>
      <c r="D26" s="33">
        <v>12197</v>
      </c>
      <c r="E26" s="30">
        <v>29.88439780273837</v>
      </c>
      <c r="F26" s="34">
        <v>9.6776780952091218E-2</v>
      </c>
      <c r="G26" s="33">
        <v>710</v>
      </c>
      <c r="H26" s="30">
        <v>40.594059405940584</v>
      </c>
      <c r="I26" s="33">
        <v>424</v>
      </c>
      <c r="J26" s="30">
        <v>56.457564575645748</v>
      </c>
      <c r="K26" s="33">
        <v>4405</v>
      </c>
      <c r="L26" s="30">
        <v>27.422620769453275</v>
      </c>
      <c r="M26" s="33">
        <v>5515</v>
      </c>
      <c r="N26" s="30">
        <v>25.884501255421142</v>
      </c>
      <c r="O26" s="33">
        <v>2375</v>
      </c>
      <c r="P26" s="30">
        <v>40.117994100294993</v>
      </c>
      <c r="Q26" s="33">
        <v>1123</v>
      </c>
      <c r="R26" s="30">
        <v>34.97596153846154</v>
      </c>
      <c r="S26" s="33">
        <v>324</v>
      </c>
      <c r="T26" s="30">
        <v>47.945205479452049</v>
      </c>
      <c r="U26" s="33">
        <v>61</v>
      </c>
      <c r="V26" s="30">
        <v>79.411764705882362</v>
      </c>
      <c r="W26" s="33">
        <v>5</v>
      </c>
      <c r="X26" s="30">
        <v>150</v>
      </c>
      <c r="Y26" s="33">
        <v>900</v>
      </c>
      <c r="Z26" s="30">
        <v>12.359550561797761</v>
      </c>
    </row>
    <row r="27" spans="1:26" x14ac:dyDescent="0.25">
      <c r="A27" s="8"/>
      <c r="B27" s="18" t="s">
        <v>26</v>
      </c>
      <c r="C27" s="33">
        <v>14789</v>
      </c>
      <c r="D27" s="33">
        <v>13425</v>
      </c>
      <c r="E27" s="30">
        <v>10.160148975791428</v>
      </c>
      <c r="F27" s="34">
        <v>9.0344136693629395E-2</v>
      </c>
      <c r="G27" s="33">
        <v>231</v>
      </c>
      <c r="H27" s="30">
        <v>-25.483870967741939</v>
      </c>
      <c r="I27" s="33">
        <v>736</v>
      </c>
      <c r="J27" s="30">
        <v>-19.298245614035093</v>
      </c>
      <c r="K27" s="33">
        <v>3372</v>
      </c>
      <c r="L27" s="30">
        <v>27.582292849035195</v>
      </c>
      <c r="M27" s="33">
        <v>2365</v>
      </c>
      <c r="N27" s="30">
        <v>9.4400740397963858</v>
      </c>
      <c r="O27" s="33">
        <v>2192</v>
      </c>
      <c r="P27" s="30">
        <v>0.13704888076746524</v>
      </c>
      <c r="Q27" s="33">
        <v>2196</v>
      </c>
      <c r="R27" s="30">
        <v>6.5502183406113579</v>
      </c>
      <c r="S27" s="33">
        <v>1843</v>
      </c>
      <c r="T27" s="30">
        <v>5.2541404911479184</v>
      </c>
      <c r="U27" s="33">
        <v>1587</v>
      </c>
      <c r="V27" s="30">
        <v>29.234527687296421</v>
      </c>
      <c r="W27" s="33">
        <v>170</v>
      </c>
      <c r="X27" s="30">
        <v>33.858267716535437</v>
      </c>
      <c r="Y27" s="33">
        <v>97</v>
      </c>
      <c r="Z27" s="30">
        <v>125.58139534883721</v>
      </c>
    </row>
    <row r="28" spans="1:26" x14ac:dyDescent="0.25">
      <c r="A28" s="8"/>
      <c r="B28" s="18" t="s">
        <v>29</v>
      </c>
      <c r="C28" s="33">
        <v>4068</v>
      </c>
      <c r="D28" s="33">
        <v>3122</v>
      </c>
      <c r="E28" s="30">
        <v>30.301089045483653</v>
      </c>
      <c r="F28" s="34">
        <v>2.4850899186536241E-2</v>
      </c>
      <c r="G28" s="33">
        <v>120</v>
      </c>
      <c r="H28" s="30">
        <v>73.91304347826086</v>
      </c>
      <c r="I28" s="33">
        <v>183</v>
      </c>
      <c r="J28" s="30">
        <v>36.567164179104481</v>
      </c>
      <c r="K28" s="33">
        <v>653</v>
      </c>
      <c r="L28" s="30">
        <v>51.157407407407419</v>
      </c>
      <c r="M28" s="33">
        <v>1369</v>
      </c>
      <c r="N28" s="30">
        <v>32.912621359223301</v>
      </c>
      <c r="O28" s="33">
        <v>918</v>
      </c>
      <c r="P28" s="30">
        <v>26.620689655172413</v>
      </c>
      <c r="Q28" s="33">
        <v>443</v>
      </c>
      <c r="R28" s="30">
        <v>17.195767195767186</v>
      </c>
      <c r="S28" s="33">
        <v>234</v>
      </c>
      <c r="T28" s="30">
        <v>27.173913043478272</v>
      </c>
      <c r="U28" s="33">
        <v>39</v>
      </c>
      <c r="V28" s="30">
        <v>-2.5000000000000022</v>
      </c>
      <c r="W28" s="33">
        <v>3</v>
      </c>
      <c r="X28" s="30">
        <v>50</v>
      </c>
      <c r="Y28" s="33">
        <v>106</v>
      </c>
      <c r="Z28" s="30">
        <v>-17.1875</v>
      </c>
    </row>
    <row r="29" spans="1:26" x14ac:dyDescent="0.25">
      <c r="A29" s="8"/>
      <c r="B29" s="18" t="s">
        <v>30</v>
      </c>
      <c r="C29" s="33">
        <v>100318</v>
      </c>
      <c r="D29" s="33">
        <v>84729</v>
      </c>
      <c r="E29" s="30">
        <v>18.398659254800599</v>
      </c>
      <c r="F29" s="34">
        <v>0.61283001587879604</v>
      </c>
      <c r="G29" s="33">
        <v>1939</v>
      </c>
      <c r="H29" s="30">
        <v>21.491228070175428</v>
      </c>
      <c r="I29" s="33">
        <v>4758</v>
      </c>
      <c r="J29" s="30">
        <v>25.906324424450911</v>
      </c>
      <c r="K29" s="33">
        <v>30895</v>
      </c>
      <c r="L29" s="30">
        <v>4.7785389676456624</v>
      </c>
      <c r="M29" s="33">
        <v>32835</v>
      </c>
      <c r="N29" s="30">
        <v>20.367315517430985</v>
      </c>
      <c r="O29" s="33">
        <v>11399</v>
      </c>
      <c r="P29" s="30">
        <v>17.709624122263534</v>
      </c>
      <c r="Q29" s="33">
        <v>4581</v>
      </c>
      <c r="R29" s="30">
        <v>11.459854014598548</v>
      </c>
      <c r="S29" s="33">
        <v>1925</v>
      </c>
      <c r="T29" s="30">
        <v>18.025751072961384</v>
      </c>
      <c r="U29" s="33">
        <v>380</v>
      </c>
      <c r="V29" s="30">
        <v>13.095238095238093</v>
      </c>
      <c r="W29" s="33">
        <v>39</v>
      </c>
      <c r="X29" s="30">
        <v>39.285714285714278</v>
      </c>
      <c r="Y29" s="33">
        <v>11567</v>
      </c>
      <c r="Z29" s="30">
        <v>70.10294117647058</v>
      </c>
    </row>
    <row r="30" spans="1:26" x14ac:dyDescent="0.25">
      <c r="A30" s="9"/>
      <c r="B30" s="18" t="s">
        <v>31</v>
      </c>
      <c r="C30" s="33">
        <v>13113511</v>
      </c>
      <c r="D30" s="33">
        <v>8401391</v>
      </c>
      <c r="E30" s="30">
        <v>56.087378863809569</v>
      </c>
      <c r="F30" s="34">
        <v>80.108785605342675</v>
      </c>
      <c r="G30" s="33">
        <v>352843</v>
      </c>
      <c r="H30" s="30">
        <v>61.995032390466974</v>
      </c>
      <c r="I30" s="33">
        <v>796676</v>
      </c>
      <c r="J30" s="30">
        <v>63.604290352457006</v>
      </c>
      <c r="K30" s="33">
        <v>3359778</v>
      </c>
      <c r="L30" s="30">
        <v>53.364309493193332</v>
      </c>
      <c r="M30" s="33">
        <v>2835393</v>
      </c>
      <c r="N30" s="30">
        <v>50.240430852086938</v>
      </c>
      <c r="O30" s="33">
        <v>1912513</v>
      </c>
      <c r="P30" s="30">
        <v>48.599868533715828</v>
      </c>
      <c r="Q30" s="33">
        <v>1512619</v>
      </c>
      <c r="R30" s="30">
        <v>48.930981213034784</v>
      </c>
      <c r="S30" s="33">
        <v>1072030</v>
      </c>
      <c r="T30" s="30">
        <v>79.239557330809788</v>
      </c>
      <c r="U30" s="33">
        <v>408968</v>
      </c>
      <c r="V30" s="30">
        <v>89.202142916624254</v>
      </c>
      <c r="W30" s="33">
        <v>52533</v>
      </c>
      <c r="X30" s="30">
        <v>54.467934958393371</v>
      </c>
      <c r="Y30" s="33">
        <v>810158</v>
      </c>
      <c r="Z30" s="30">
        <v>73.207650436782984</v>
      </c>
    </row>
    <row r="31" spans="1:26" x14ac:dyDescent="0.25">
      <c r="A31" s="10" t="s">
        <v>32</v>
      </c>
      <c r="B31" s="18" t="s">
        <v>33</v>
      </c>
      <c r="C31" s="33">
        <v>1320108</v>
      </c>
      <c r="D31" s="33">
        <v>1086415</v>
      </c>
      <c r="E31" s="30">
        <v>21.510472517408164</v>
      </c>
      <c r="F31" s="34">
        <v>8.064373358736475</v>
      </c>
      <c r="G31" s="33">
        <v>58516</v>
      </c>
      <c r="H31" s="30">
        <v>19.738080622058529</v>
      </c>
      <c r="I31" s="33">
        <v>99345</v>
      </c>
      <c r="J31" s="30">
        <v>24.604906682721261</v>
      </c>
      <c r="K31" s="33">
        <v>198220</v>
      </c>
      <c r="L31" s="30">
        <v>22.892836107752878</v>
      </c>
      <c r="M31" s="33">
        <v>214752</v>
      </c>
      <c r="N31" s="30">
        <v>22.831943443494971</v>
      </c>
      <c r="O31" s="33">
        <v>182634</v>
      </c>
      <c r="P31" s="30">
        <v>21.61978583985935</v>
      </c>
      <c r="Q31" s="33">
        <v>205357</v>
      </c>
      <c r="R31" s="30">
        <v>18.355243820205303</v>
      </c>
      <c r="S31" s="33">
        <v>164174</v>
      </c>
      <c r="T31" s="30">
        <v>21.205454370953337</v>
      </c>
      <c r="U31" s="33">
        <v>73573</v>
      </c>
      <c r="V31" s="30">
        <v>27.719815988195464</v>
      </c>
      <c r="W31" s="33">
        <v>15686</v>
      </c>
      <c r="X31" s="30">
        <v>20.32832157103406</v>
      </c>
      <c r="Y31" s="33">
        <v>107851</v>
      </c>
      <c r="Z31" s="30">
        <v>17.332651573668123</v>
      </c>
    </row>
    <row r="32" spans="1:26" x14ac:dyDescent="0.25">
      <c r="A32" s="8"/>
      <c r="B32" s="18" t="s">
        <v>34</v>
      </c>
      <c r="C32" s="33">
        <v>254332</v>
      </c>
      <c r="D32" s="33">
        <v>201849</v>
      </c>
      <c r="E32" s="30">
        <v>26.001119648846416</v>
      </c>
      <c r="F32" s="34">
        <v>1.553682126821567</v>
      </c>
      <c r="G32" s="33">
        <v>10712</v>
      </c>
      <c r="H32" s="30">
        <v>43.170275327452543</v>
      </c>
      <c r="I32" s="33">
        <v>17288</v>
      </c>
      <c r="J32" s="30">
        <v>40.942442524050215</v>
      </c>
      <c r="K32" s="33">
        <v>39530</v>
      </c>
      <c r="L32" s="30">
        <v>18.463244328568429</v>
      </c>
      <c r="M32" s="33">
        <v>49513</v>
      </c>
      <c r="N32" s="30">
        <v>26.199214966610597</v>
      </c>
      <c r="O32" s="33">
        <v>34711</v>
      </c>
      <c r="P32" s="30">
        <v>29.349729830445305</v>
      </c>
      <c r="Q32" s="33">
        <v>38696</v>
      </c>
      <c r="R32" s="30">
        <v>21.525029834809374</v>
      </c>
      <c r="S32" s="33">
        <v>33558</v>
      </c>
      <c r="T32" s="30">
        <v>25.034464771414733</v>
      </c>
      <c r="U32" s="33">
        <v>11818</v>
      </c>
      <c r="V32" s="30">
        <v>29.299781181619267</v>
      </c>
      <c r="W32" s="33">
        <v>1921</v>
      </c>
      <c r="X32" s="30">
        <v>24.175824175824179</v>
      </c>
      <c r="Y32" s="33">
        <v>16585</v>
      </c>
      <c r="Z32" s="30">
        <v>24.746145167356161</v>
      </c>
    </row>
    <row r="33" spans="1:26" x14ac:dyDescent="0.25">
      <c r="A33" s="8"/>
      <c r="B33" s="18" t="s">
        <v>35</v>
      </c>
      <c r="C33" s="33">
        <v>33292</v>
      </c>
      <c r="D33" s="33">
        <v>22854</v>
      </c>
      <c r="E33" s="30">
        <v>45.672529972871281</v>
      </c>
      <c r="F33" s="34">
        <v>0.20337663119915547</v>
      </c>
      <c r="G33" s="33">
        <v>626</v>
      </c>
      <c r="H33" s="30">
        <v>45.581395348837205</v>
      </c>
      <c r="I33" s="33">
        <v>1405</v>
      </c>
      <c r="J33" s="30">
        <v>-12.841191066997515</v>
      </c>
      <c r="K33" s="33">
        <v>6065</v>
      </c>
      <c r="L33" s="30">
        <v>50.309789343246592</v>
      </c>
      <c r="M33" s="33">
        <v>8365</v>
      </c>
      <c r="N33" s="30">
        <v>58.668437025796671</v>
      </c>
      <c r="O33" s="33">
        <v>5791</v>
      </c>
      <c r="P33" s="30">
        <v>47.691915327722526</v>
      </c>
      <c r="Q33" s="33">
        <v>3141</v>
      </c>
      <c r="R33" s="30">
        <v>59.603658536585357</v>
      </c>
      <c r="S33" s="33">
        <v>2427</v>
      </c>
      <c r="T33" s="30">
        <v>78.718703976435947</v>
      </c>
      <c r="U33" s="33">
        <v>1179</v>
      </c>
      <c r="V33" s="30">
        <v>60.408163265306115</v>
      </c>
      <c r="W33" s="33">
        <v>190</v>
      </c>
      <c r="X33" s="30">
        <v>77.570093457943926</v>
      </c>
      <c r="Y33" s="33">
        <v>4103</v>
      </c>
      <c r="Z33" s="30">
        <v>20.111241217798593</v>
      </c>
    </row>
    <row r="34" spans="1:26" x14ac:dyDescent="0.25">
      <c r="A34" s="8"/>
      <c r="B34" s="18" t="s">
        <v>36</v>
      </c>
      <c r="C34" s="33">
        <v>57888</v>
      </c>
      <c r="D34" s="33">
        <v>22141</v>
      </c>
      <c r="E34" s="30">
        <v>161.45160561853572</v>
      </c>
      <c r="F34" s="34">
        <v>0.35363049461902896</v>
      </c>
      <c r="G34" s="33">
        <v>1081</v>
      </c>
      <c r="H34" s="30">
        <v>266.4406779661017</v>
      </c>
      <c r="I34" s="33">
        <v>3044</v>
      </c>
      <c r="J34" s="30">
        <v>63.129689174705248</v>
      </c>
      <c r="K34" s="33">
        <v>12530</v>
      </c>
      <c r="L34" s="30">
        <v>136.7277536368789</v>
      </c>
      <c r="M34" s="33">
        <v>15619</v>
      </c>
      <c r="N34" s="30">
        <v>176.88353128877861</v>
      </c>
      <c r="O34" s="33">
        <v>7726</v>
      </c>
      <c r="P34" s="30">
        <v>162.96800544588157</v>
      </c>
      <c r="Q34" s="33">
        <v>6200</v>
      </c>
      <c r="R34" s="30">
        <v>198.22029822029822</v>
      </c>
      <c r="S34" s="33">
        <v>4658</v>
      </c>
      <c r="T34" s="30">
        <v>289.79079497907946</v>
      </c>
      <c r="U34" s="33">
        <v>1594</v>
      </c>
      <c r="V34" s="30">
        <v>267.28110599078343</v>
      </c>
      <c r="W34" s="33">
        <v>205</v>
      </c>
      <c r="X34" s="30">
        <v>247.45762711864407</v>
      </c>
      <c r="Y34" s="33">
        <v>5231</v>
      </c>
      <c r="Z34" s="30">
        <v>123.45151644596326</v>
      </c>
    </row>
    <row r="35" spans="1:26" x14ac:dyDescent="0.25">
      <c r="A35" s="8"/>
      <c r="B35" s="18" t="s">
        <v>37</v>
      </c>
      <c r="C35" s="33">
        <v>53891</v>
      </c>
      <c r="D35" s="33">
        <v>39968</v>
      </c>
      <c r="E35" s="30">
        <v>34.835368294635714</v>
      </c>
      <c r="F35" s="34">
        <v>0.32921332548220855</v>
      </c>
      <c r="G35" s="33">
        <v>593</v>
      </c>
      <c r="H35" s="30">
        <v>35.079726651480648</v>
      </c>
      <c r="I35" s="33">
        <v>2000</v>
      </c>
      <c r="J35" s="30">
        <v>-30.579659840333218</v>
      </c>
      <c r="K35" s="33">
        <v>10220</v>
      </c>
      <c r="L35" s="30">
        <v>35.994677312042576</v>
      </c>
      <c r="M35" s="33">
        <v>14441</v>
      </c>
      <c r="N35" s="30">
        <v>44.150529047714102</v>
      </c>
      <c r="O35" s="33">
        <v>7582</v>
      </c>
      <c r="P35" s="30">
        <v>44.419047619047625</v>
      </c>
      <c r="Q35" s="33">
        <v>5024</v>
      </c>
      <c r="R35" s="30">
        <v>45.623188405797109</v>
      </c>
      <c r="S35" s="33">
        <v>3431</v>
      </c>
      <c r="T35" s="30">
        <v>68.103870651641358</v>
      </c>
      <c r="U35" s="33">
        <v>1312</v>
      </c>
      <c r="V35" s="30">
        <v>104.99999999999999</v>
      </c>
      <c r="W35" s="33">
        <v>205</v>
      </c>
      <c r="X35" s="30">
        <v>76.724137931034477</v>
      </c>
      <c r="Y35" s="33">
        <v>9083</v>
      </c>
      <c r="Z35" s="30">
        <v>19.23076923076923</v>
      </c>
    </row>
    <row r="36" spans="1:26" x14ac:dyDescent="0.25">
      <c r="A36" s="9"/>
      <c r="B36" s="18" t="s">
        <v>38</v>
      </c>
      <c r="C36" s="33">
        <v>1719511</v>
      </c>
      <c r="D36" s="33">
        <v>1373227</v>
      </c>
      <c r="E36" s="30">
        <v>25.216806835286508</v>
      </c>
      <c r="F36" s="34">
        <v>10.504275936858434</v>
      </c>
      <c r="G36" s="33">
        <v>71528</v>
      </c>
      <c r="H36" s="30">
        <v>24.361916684053142</v>
      </c>
      <c r="I36" s="33">
        <v>123082</v>
      </c>
      <c r="J36" s="30">
        <v>25.143106971825979</v>
      </c>
      <c r="K36" s="33">
        <v>266565</v>
      </c>
      <c r="L36" s="30">
        <v>26.031289744547472</v>
      </c>
      <c r="M36" s="33">
        <v>302690</v>
      </c>
      <c r="N36" s="30">
        <v>28.804803424695425</v>
      </c>
      <c r="O36" s="33">
        <v>238444</v>
      </c>
      <c r="P36" s="30">
        <v>26.086128854858504</v>
      </c>
      <c r="Q36" s="33">
        <v>258418</v>
      </c>
      <c r="R36" s="30">
        <v>21.409644441103516</v>
      </c>
      <c r="S36" s="33">
        <v>208248</v>
      </c>
      <c r="T36" s="30">
        <v>24.786078953045234</v>
      </c>
      <c r="U36" s="33">
        <v>89476</v>
      </c>
      <c r="V36" s="30">
        <v>30.519006914257375</v>
      </c>
      <c r="W36" s="33">
        <v>18207</v>
      </c>
      <c r="X36" s="30">
        <v>22.482341069626631</v>
      </c>
      <c r="Y36" s="33">
        <v>142853</v>
      </c>
      <c r="Z36" s="30">
        <v>20.460582347435263</v>
      </c>
    </row>
    <row r="37" spans="1:26" x14ac:dyDescent="0.25">
      <c r="A37" s="10" t="s">
        <v>39</v>
      </c>
      <c r="B37" s="18" t="s">
        <v>40</v>
      </c>
      <c r="C37" s="33">
        <v>197198</v>
      </c>
      <c r="D37" s="33">
        <v>158775</v>
      </c>
      <c r="E37" s="30">
        <v>24.199653597858607</v>
      </c>
      <c r="F37" s="34">
        <v>1.2046577231530415</v>
      </c>
      <c r="G37" s="33">
        <v>4672</v>
      </c>
      <c r="H37" s="30">
        <v>14.201906624297234</v>
      </c>
      <c r="I37" s="33">
        <v>12767</v>
      </c>
      <c r="J37" s="30">
        <v>42.552478785171942</v>
      </c>
      <c r="K37" s="33">
        <v>39579</v>
      </c>
      <c r="L37" s="30">
        <v>38.552825036756985</v>
      </c>
      <c r="M37" s="33">
        <v>41178</v>
      </c>
      <c r="N37" s="30">
        <v>37.489148580968276</v>
      </c>
      <c r="O37" s="33">
        <v>26513</v>
      </c>
      <c r="P37" s="30">
        <v>35.484695181153867</v>
      </c>
      <c r="Q37" s="33">
        <v>16108</v>
      </c>
      <c r="R37" s="30">
        <v>35.202283028369983</v>
      </c>
      <c r="S37" s="33">
        <v>8475</v>
      </c>
      <c r="T37" s="30">
        <v>26.928261195147527</v>
      </c>
      <c r="U37" s="33">
        <v>2356</v>
      </c>
      <c r="V37" s="30">
        <v>34.551684751570534</v>
      </c>
      <c r="W37" s="33">
        <v>187</v>
      </c>
      <c r="X37" s="30">
        <v>55.833333333333336</v>
      </c>
      <c r="Y37" s="33">
        <v>45363</v>
      </c>
      <c r="Z37" s="30">
        <v>-3.8532460100464183</v>
      </c>
    </row>
    <row r="38" spans="1:26" x14ac:dyDescent="0.25">
      <c r="A38" s="8"/>
      <c r="B38" s="18" t="s">
        <v>41</v>
      </c>
      <c r="C38" s="33">
        <v>147493</v>
      </c>
      <c r="D38" s="33">
        <v>121376</v>
      </c>
      <c r="E38" s="30">
        <v>21.51743343000263</v>
      </c>
      <c r="F38" s="34">
        <v>0.90101614398224905</v>
      </c>
      <c r="G38" s="33">
        <v>3063</v>
      </c>
      <c r="H38" s="30">
        <v>13.823857302118171</v>
      </c>
      <c r="I38" s="33">
        <v>7133</v>
      </c>
      <c r="J38" s="30">
        <v>-21.606769974722496</v>
      </c>
      <c r="K38" s="33">
        <v>31842</v>
      </c>
      <c r="L38" s="30">
        <v>21.164383561643831</v>
      </c>
      <c r="M38" s="33">
        <v>33004</v>
      </c>
      <c r="N38" s="30">
        <v>23.213619054730074</v>
      </c>
      <c r="O38" s="33">
        <v>21512</v>
      </c>
      <c r="P38" s="30">
        <v>20.212349818385022</v>
      </c>
      <c r="Q38" s="33">
        <v>20250</v>
      </c>
      <c r="R38" s="30">
        <v>19.440839919782938</v>
      </c>
      <c r="S38" s="33">
        <v>16759</v>
      </c>
      <c r="T38" s="30">
        <v>40.974091520861379</v>
      </c>
      <c r="U38" s="33">
        <v>7549</v>
      </c>
      <c r="V38" s="30">
        <v>50.64857313909399</v>
      </c>
      <c r="W38" s="33">
        <v>1005</v>
      </c>
      <c r="X38" s="30">
        <v>49.77645305514158</v>
      </c>
      <c r="Y38" s="33">
        <v>5376</v>
      </c>
      <c r="Z38" s="30">
        <v>31.089978054133137</v>
      </c>
    </row>
    <row r="39" spans="1:26" x14ac:dyDescent="0.25">
      <c r="A39" s="8"/>
      <c r="B39" s="18" t="s">
        <v>42</v>
      </c>
      <c r="C39" s="33">
        <v>157185</v>
      </c>
      <c r="D39" s="33">
        <v>132720</v>
      </c>
      <c r="E39" s="30">
        <v>18.433544303797468</v>
      </c>
      <c r="F39" s="34">
        <v>0.96022335020543237</v>
      </c>
      <c r="G39" s="33">
        <v>3215</v>
      </c>
      <c r="H39" s="30">
        <v>19.38358707760861</v>
      </c>
      <c r="I39" s="33">
        <v>8240</v>
      </c>
      <c r="J39" s="30">
        <v>2.6407573492775338</v>
      </c>
      <c r="K39" s="33">
        <v>39911</v>
      </c>
      <c r="L39" s="30">
        <v>28.728551154689708</v>
      </c>
      <c r="M39" s="33">
        <v>33108</v>
      </c>
      <c r="N39" s="30">
        <v>21.931278311788759</v>
      </c>
      <c r="O39" s="33">
        <v>21022</v>
      </c>
      <c r="P39" s="30">
        <v>18.882542554996327</v>
      </c>
      <c r="Q39" s="33">
        <v>20363</v>
      </c>
      <c r="R39" s="30">
        <v>12.564953012714209</v>
      </c>
      <c r="S39" s="33">
        <v>12242</v>
      </c>
      <c r="T39" s="30">
        <v>27.987454260324096</v>
      </c>
      <c r="U39" s="33">
        <v>4963</v>
      </c>
      <c r="V39" s="30">
        <v>21.552779818760715</v>
      </c>
      <c r="W39" s="33">
        <v>1058</v>
      </c>
      <c r="X39" s="30">
        <v>46.53739612188366</v>
      </c>
      <c r="Y39" s="33">
        <v>13063</v>
      </c>
      <c r="Z39" s="30">
        <v>-4.6426746477845064</v>
      </c>
    </row>
    <row r="40" spans="1:26" x14ac:dyDescent="0.25">
      <c r="A40" s="8"/>
      <c r="B40" s="18" t="s">
        <v>43</v>
      </c>
      <c r="C40" s="33">
        <v>164508</v>
      </c>
      <c r="D40" s="33">
        <v>133406</v>
      </c>
      <c r="E40" s="30">
        <v>23.313793982279662</v>
      </c>
      <c r="F40" s="34">
        <v>1.0049586340655612</v>
      </c>
      <c r="G40" s="33">
        <v>3414</v>
      </c>
      <c r="H40" s="30">
        <v>30.754500191497502</v>
      </c>
      <c r="I40" s="33">
        <v>11486</v>
      </c>
      <c r="J40" s="30">
        <v>32.939814814814802</v>
      </c>
      <c r="K40" s="33">
        <v>55636</v>
      </c>
      <c r="L40" s="30">
        <v>28.528195532145915</v>
      </c>
      <c r="M40" s="33">
        <v>32264</v>
      </c>
      <c r="N40" s="30">
        <v>26.426332288401255</v>
      </c>
      <c r="O40" s="33">
        <v>20076</v>
      </c>
      <c r="P40" s="30">
        <v>19.180765805877108</v>
      </c>
      <c r="Q40" s="33">
        <v>18539</v>
      </c>
      <c r="R40" s="30">
        <v>22.159989457037433</v>
      </c>
      <c r="S40" s="33">
        <v>8855</v>
      </c>
      <c r="T40" s="30">
        <v>24.350512568459482</v>
      </c>
      <c r="U40" s="33">
        <v>3607</v>
      </c>
      <c r="V40" s="30">
        <v>31.54631655725748</v>
      </c>
      <c r="W40" s="33">
        <v>581</v>
      </c>
      <c r="X40" s="30">
        <v>62.745098039215684</v>
      </c>
      <c r="Y40" s="33">
        <v>10050</v>
      </c>
      <c r="Z40" s="30">
        <v>-9.5165211128117377</v>
      </c>
    </row>
    <row r="41" spans="1:26" x14ac:dyDescent="0.25">
      <c r="A41" s="8"/>
      <c r="B41" s="18" t="s">
        <v>44</v>
      </c>
      <c r="C41" s="33">
        <v>63423</v>
      </c>
      <c r="D41" s="33">
        <v>47631</v>
      </c>
      <c r="E41" s="30">
        <v>33.154878125590479</v>
      </c>
      <c r="F41" s="34">
        <v>0.38744311187504615</v>
      </c>
      <c r="G41" s="33">
        <v>862</v>
      </c>
      <c r="H41" s="30">
        <v>62.64150943396227</v>
      </c>
      <c r="I41" s="33">
        <v>1943</v>
      </c>
      <c r="J41" s="30">
        <v>-17.001281503630928</v>
      </c>
      <c r="K41" s="33">
        <v>12974</v>
      </c>
      <c r="L41" s="30">
        <v>47.231048570131627</v>
      </c>
      <c r="M41" s="33">
        <v>16401</v>
      </c>
      <c r="N41" s="30">
        <v>46.267724962097567</v>
      </c>
      <c r="O41" s="33">
        <v>10056</v>
      </c>
      <c r="P41" s="30">
        <v>23.356231599607469</v>
      </c>
      <c r="Q41" s="33">
        <v>8783</v>
      </c>
      <c r="R41" s="30">
        <v>30.388954869358663</v>
      </c>
      <c r="S41" s="33">
        <v>3980</v>
      </c>
      <c r="T41" s="30">
        <v>35.882553772618643</v>
      </c>
      <c r="U41" s="33">
        <v>1137</v>
      </c>
      <c r="V41" s="30">
        <v>65.021770682148045</v>
      </c>
      <c r="W41" s="33">
        <v>178</v>
      </c>
      <c r="X41" s="30">
        <v>117.07317073170734</v>
      </c>
      <c r="Y41" s="33">
        <v>7109</v>
      </c>
      <c r="Z41" s="30">
        <v>15.649910525459564</v>
      </c>
    </row>
    <row r="42" spans="1:26" x14ac:dyDescent="0.25">
      <c r="A42" s="8"/>
      <c r="B42" s="18" t="s">
        <v>45</v>
      </c>
      <c r="C42" s="33">
        <v>55038</v>
      </c>
      <c r="D42" s="33">
        <v>49225</v>
      </c>
      <c r="E42" s="30">
        <v>11.80904012188928</v>
      </c>
      <c r="F42" s="34">
        <v>0.33622020389099838</v>
      </c>
      <c r="G42" s="33">
        <v>1092</v>
      </c>
      <c r="H42" s="30">
        <v>35.14851485148516</v>
      </c>
      <c r="I42" s="33">
        <v>2814</v>
      </c>
      <c r="J42" s="30">
        <v>-17.283950617283949</v>
      </c>
      <c r="K42" s="33">
        <v>13171</v>
      </c>
      <c r="L42" s="30">
        <v>20.713041884336914</v>
      </c>
      <c r="M42" s="33">
        <v>9510</v>
      </c>
      <c r="N42" s="30">
        <v>23.538581449727204</v>
      </c>
      <c r="O42" s="33">
        <v>6026</v>
      </c>
      <c r="P42" s="30">
        <v>16.91889794334498</v>
      </c>
      <c r="Q42" s="33">
        <v>6632</v>
      </c>
      <c r="R42" s="30">
        <v>12.597623089983024</v>
      </c>
      <c r="S42" s="33">
        <v>3441</v>
      </c>
      <c r="T42" s="30">
        <v>25.172790105492915</v>
      </c>
      <c r="U42" s="33">
        <v>978</v>
      </c>
      <c r="V42" s="30">
        <v>34.340659340659329</v>
      </c>
      <c r="W42" s="33">
        <v>127</v>
      </c>
      <c r="X42" s="30">
        <v>4.9586776859504189</v>
      </c>
      <c r="Y42" s="33">
        <v>11247</v>
      </c>
      <c r="Z42" s="30">
        <v>-4.3947636858211458</v>
      </c>
    </row>
    <row r="43" spans="1:26" x14ac:dyDescent="0.25">
      <c r="A43" s="8"/>
      <c r="B43" s="18" t="s">
        <v>46</v>
      </c>
      <c r="C43" s="33">
        <v>22414</v>
      </c>
      <c r="D43" s="33">
        <v>15976</v>
      </c>
      <c r="E43" s="30">
        <v>40.297946920380582</v>
      </c>
      <c r="F43" s="34">
        <v>0.13692430048353571</v>
      </c>
      <c r="G43" s="33">
        <v>51</v>
      </c>
      <c r="H43" s="30">
        <v>-7.2727272727272751</v>
      </c>
      <c r="I43" s="33">
        <v>529</v>
      </c>
      <c r="J43" s="30">
        <v>10.20833333333333</v>
      </c>
      <c r="K43" s="33">
        <v>2471</v>
      </c>
      <c r="L43" s="30">
        <v>38.742279618192029</v>
      </c>
      <c r="M43" s="33">
        <v>2409</v>
      </c>
      <c r="N43" s="30">
        <v>26.656151419558348</v>
      </c>
      <c r="O43" s="33">
        <v>1583</v>
      </c>
      <c r="P43" s="30">
        <v>28.699186991869929</v>
      </c>
      <c r="Q43" s="33">
        <v>870</v>
      </c>
      <c r="R43" s="30">
        <v>27.565982404692079</v>
      </c>
      <c r="S43" s="33">
        <v>502</v>
      </c>
      <c r="T43" s="30">
        <v>58.860759493670891</v>
      </c>
      <c r="U43" s="33">
        <v>62</v>
      </c>
      <c r="V43" s="30">
        <v>8.7719298245614077</v>
      </c>
      <c r="W43" s="33">
        <v>6</v>
      </c>
      <c r="X43" s="30">
        <v>200</v>
      </c>
      <c r="Y43" s="33">
        <v>13931</v>
      </c>
      <c r="Z43" s="30">
        <v>47.091120261851962</v>
      </c>
    </row>
    <row r="44" spans="1:26" x14ac:dyDescent="0.25">
      <c r="A44" s="8"/>
      <c r="B44" s="18" t="s">
        <v>48</v>
      </c>
      <c r="C44" s="33">
        <v>47031</v>
      </c>
      <c r="D44" s="33">
        <v>34508</v>
      </c>
      <c r="E44" s="30">
        <v>36.290135620725628</v>
      </c>
      <c r="F44" s="34">
        <v>0.28730645025614204</v>
      </c>
      <c r="G44" s="33">
        <v>757</v>
      </c>
      <c r="H44" s="30">
        <v>27.013422818791955</v>
      </c>
      <c r="I44" s="33">
        <v>1918</v>
      </c>
      <c r="J44" s="30">
        <v>20.704845814977979</v>
      </c>
      <c r="K44" s="33">
        <v>11452</v>
      </c>
      <c r="L44" s="30">
        <v>33.08541545613015</v>
      </c>
      <c r="M44" s="33">
        <v>12455</v>
      </c>
      <c r="N44" s="30">
        <v>40.338028169014081</v>
      </c>
      <c r="O44" s="33">
        <v>8408</v>
      </c>
      <c r="P44" s="30">
        <v>35.700451904454475</v>
      </c>
      <c r="Q44" s="33">
        <v>6135</v>
      </c>
      <c r="R44" s="30">
        <v>39.653994992032771</v>
      </c>
      <c r="S44" s="33">
        <v>3097</v>
      </c>
      <c r="T44" s="30">
        <v>52.862783810463966</v>
      </c>
      <c r="U44" s="33">
        <v>1002</v>
      </c>
      <c r="V44" s="30">
        <v>47.569955817378506</v>
      </c>
      <c r="W44" s="33">
        <v>113</v>
      </c>
      <c r="X44" s="30">
        <v>52.702702702702695</v>
      </c>
      <c r="Y44" s="33">
        <v>1694</v>
      </c>
      <c r="Z44" s="30">
        <v>14.847457627118654</v>
      </c>
    </row>
    <row r="45" spans="1:26" x14ac:dyDescent="0.25">
      <c r="A45" s="8"/>
      <c r="B45" s="18" t="s">
        <v>53</v>
      </c>
      <c r="C45" s="33">
        <v>16017</v>
      </c>
      <c r="D45" s="33">
        <v>11785</v>
      </c>
      <c r="E45" s="30">
        <v>35.910055154857879</v>
      </c>
      <c r="F45" s="34">
        <v>9.7845833891531675E-2</v>
      </c>
      <c r="G45" s="33">
        <v>154</v>
      </c>
      <c r="H45" s="30">
        <v>85.542168674698786</v>
      </c>
      <c r="I45" s="33">
        <v>568</v>
      </c>
      <c r="J45" s="30">
        <v>14.056224899598391</v>
      </c>
      <c r="K45" s="33">
        <v>2303</v>
      </c>
      <c r="L45" s="30">
        <v>48.198198198198192</v>
      </c>
      <c r="M45" s="33">
        <v>3250</v>
      </c>
      <c r="N45" s="30">
        <v>28.611001187178474</v>
      </c>
      <c r="O45" s="33">
        <v>2299</v>
      </c>
      <c r="P45" s="30">
        <v>30.402722631877488</v>
      </c>
      <c r="Q45" s="33">
        <v>1579</v>
      </c>
      <c r="R45" s="30">
        <v>49.385052034058653</v>
      </c>
      <c r="S45" s="33">
        <v>751</v>
      </c>
      <c r="T45" s="30">
        <v>36.545454545454547</v>
      </c>
      <c r="U45" s="33">
        <v>247</v>
      </c>
      <c r="V45" s="30">
        <v>39.548022598870048</v>
      </c>
      <c r="W45" s="33">
        <v>16</v>
      </c>
      <c r="X45" s="30">
        <v>45.45454545454546</v>
      </c>
      <c r="Y45" s="33">
        <v>4850</v>
      </c>
      <c r="Z45" s="30">
        <v>36.044880785413746</v>
      </c>
    </row>
    <row r="46" spans="1:26" x14ac:dyDescent="0.25">
      <c r="A46" s="8"/>
      <c r="B46" s="18" t="s">
        <v>47</v>
      </c>
      <c r="C46" s="33">
        <v>12192</v>
      </c>
      <c r="D46" s="33">
        <v>10690</v>
      </c>
      <c r="E46" s="30">
        <v>14.050514499532273</v>
      </c>
      <c r="F46" s="34">
        <v>7.4479391072332785E-2</v>
      </c>
      <c r="G46" s="33">
        <v>286</v>
      </c>
      <c r="H46" s="30">
        <v>35.545023696682463</v>
      </c>
      <c r="I46" s="33">
        <v>802</v>
      </c>
      <c r="J46" s="30">
        <v>-31.976251060220527</v>
      </c>
      <c r="K46" s="33">
        <v>3614</v>
      </c>
      <c r="L46" s="30">
        <v>22.42547425474255</v>
      </c>
      <c r="M46" s="33">
        <v>2383</v>
      </c>
      <c r="N46" s="30">
        <v>22.961816305469561</v>
      </c>
      <c r="O46" s="33">
        <v>1761</v>
      </c>
      <c r="P46" s="30">
        <v>13.686249193027766</v>
      </c>
      <c r="Q46" s="33">
        <v>1865</v>
      </c>
      <c r="R46" s="30">
        <v>14.487415592387975</v>
      </c>
      <c r="S46" s="33">
        <v>899</v>
      </c>
      <c r="T46" s="30">
        <v>19.23076923076923</v>
      </c>
      <c r="U46" s="33">
        <v>309</v>
      </c>
      <c r="V46" s="30">
        <v>41.743119266055054</v>
      </c>
      <c r="W46" s="33">
        <v>41</v>
      </c>
      <c r="X46" s="30">
        <v>36.666666666666671</v>
      </c>
      <c r="Y46" s="33">
        <v>232</v>
      </c>
      <c r="Z46" s="30">
        <v>0.86956521739129933</v>
      </c>
    </row>
    <row r="47" spans="1:26" x14ac:dyDescent="0.25">
      <c r="A47" s="8"/>
      <c r="B47" s="18" t="s">
        <v>49</v>
      </c>
      <c r="C47" s="33">
        <v>20837</v>
      </c>
      <c r="D47" s="33">
        <v>18974</v>
      </c>
      <c r="E47" s="30">
        <v>9.8186992726889457</v>
      </c>
      <c r="F47" s="34">
        <v>0.12729060628069211</v>
      </c>
      <c r="G47" s="33">
        <v>521</v>
      </c>
      <c r="H47" s="30">
        <v>11.802575107296143</v>
      </c>
      <c r="I47" s="33">
        <v>1205</v>
      </c>
      <c r="J47" s="30">
        <v>-51.528559935639585</v>
      </c>
      <c r="K47" s="33">
        <v>5106</v>
      </c>
      <c r="L47" s="30">
        <v>13.567615658362996</v>
      </c>
      <c r="M47" s="33">
        <v>4371</v>
      </c>
      <c r="N47" s="30">
        <v>20.313790255986785</v>
      </c>
      <c r="O47" s="33">
        <v>3236</v>
      </c>
      <c r="P47" s="30">
        <v>14.996446339729918</v>
      </c>
      <c r="Q47" s="33">
        <v>3294</v>
      </c>
      <c r="R47" s="30">
        <v>14.613778705636737</v>
      </c>
      <c r="S47" s="33">
        <v>1643</v>
      </c>
      <c r="T47" s="30">
        <v>18.371757925072039</v>
      </c>
      <c r="U47" s="33">
        <v>475</v>
      </c>
      <c r="V47" s="30">
        <v>3.2608695652173836</v>
      </c>
      <c r="W47" s="33">
        <v>69</v>
      </c>
      <c r="X47" s="30">
        <v>60.465116279069761</v>
      </c>
      <c r="Y47" s="33">
        <v>917</v>
      </c>
      <c r="Z47" s="30">
        <v>192.03821656050954</v>
      </c>
    </row>
    <row r="48" spans="1:26" x14ac:dyDescent="0.25">
      <c r="A48" s="8"/>
      <c r="B48" s="18" t="s">
        <v>50</v>
      </c>
      <c r="C48" s="33">
        <v>43539</v>
      </c>
      <c r="D48" s="33">
        <v>29192</v>
      </c>
      <c r="E48" s="30">
        <v>49.147026582625372</v>
      </c>
      <c r="F48" s="34">
        <v>0.26597426245884986</v>
      </c>
      <c r="G48" s="33">
        <v>557</v>
      </c>
      <c r="H48" s="30">
        <v>60.982658959537559</v>
      </c>
      <c r="I48" s="33">
        <v>2222</v>
      </c>
      <c r="J48" s="30">
        <v>32.815301852958754</v>
      </c>
      <c r="K48" s="33">
        <v>9787</v>
      </c>
      <c r="L48" s="30">
        <v>56.416813169250446</v>
      </c>
      <c r="M48" s="33">
        <v>9376</v>
      </c>
      <c r="N48" s="30">
        <v>54.15981585004932</v>
      </c>
      <c r="O48" s="33">
        <v>6429</v>
      </c>
      <c r="P48" s="30">
        <v>51.770538243626049</v>
      </c>
      <c r="Q48" s="33">
        <v>3770</v>
      </c>
      <c r="R48" s="30">
        <v>63.132842925140629</v>
      </c>
      <c r="S48" s="33">
        <v>1641</v>
      </c>
      <c r="T48" s="30">
        <v>91.705607476635521</v>
      </c>
      <c r="U48" s="33">
        <v>377</v>
      </c>
      <c r="V48" s="30">
        <v>35.611510791366911</v>
      </c>
      <c r="W48" s="33">
        <v>22</v>
      </c>
      <c r="X48" s="30">
        <v>120.00000000000001</v>
      </c>
      <c r="Y48" s="33">
        <v>9358</v>
      </c>
      <c r="Z48" s="30">
        <v>31.009379812403747</v>
      </c>
    </row>
    <row r="49" spans="1:26" x14ac:dyDescent="0.25">
      <c r="A49" s="8"/>
      <c r="B49" s="18" t="s">
        <v>54</v>
      </c>
      <c r="C49" s="33">
        <v>25819</v>
      </c>
      <c r="D49" s="33">
        <v>20217</v>
      </c>
      <c r="E49" s="30">
        <v>27.709353514369095</v>
      </c>
      <c r="F49" s="34">
        <v>0.15772501624807747</v>
      </c>
      <c r="G49" s="33">
        <v>565</v>
      </c>
      <c r="H49" s="30">
        <v>33.569739952718678</v>
      </c>
      <c r="I49" s="33">
        <v>1647</v>
      </c>
      <c r="J49" s="30">
        <v>-27.604395604395606</v>
      </c>
      <c r="K49" s="33">
        <v>7295</v>
      </c>
      <c r="L49" s="30">
        <v>29.989308624376342</v>
      </c>
      <c r="M49" s="33">
        <v>5376</v>
      </c>
      <c r="N49" s="30">
        <v>32.642487046632127</v>
      </c>
      <c r="O49" s="33">
        <v>3124</v>
      </c>
      <c r="P49" s="30">
        <v>29.465395772896819</v>
      </c>
      <c r="Q49" s="33">
        <v>3586</v>
      </c>
      <c r="R49" s="30">
        <v>33.160044559970302</v>
      </c>
      <c r="S49" s="33">
        <v>2124</v>
      </c>
      <c r="T49" s="30">
        <v>36.15384615384616</v>
      </c>
      <c r="U49" s="33">
        <v>885</v>
      </c>
      <c r="V49" s="30">
        <v>46.280991735537192</v>
      </c>
      <c r="W49" s="33">
        <v>172</v>
      </c>
      <c r="X49" s="30">
        <v>73.737373737373744</v>
      </c>
      <c r="Y49" s="33">
        <v>1045</v>
      </c>
      <c r="Z49" s="30">
        <v>115.90909090909092</v>
      </c>
    </row>
    <row r="50" spans="1:26" x14ac:dyDescent="0.25">
      <c r="A50" s="8"/>
      <c r="B50" s="18" t="s">
        <v>59</v>
      </c>
      <c r="C50" s="33">
        <v>13919</v>
      </c>
      <c r="D50" s="33">
        <v>9536</v>
      </c>
      <c r="E50" s="30">
        <v>45.962667785234899</v>
      </c>
      <c r="F50" s="34">
        <v>8.5029416366125335E-2</v>
      </c>
      <c r="G50" s="33">
        <v>277</v>
      </c>
      <c r="H50" s="30">
        <v>116.40625</v>
      </c>
      <c r="I50" s="33">
        <v>563</v>
      </c>
      <c r="J50" s="30">
        <v>-34.610917537746808</v>
      </c>
      <c r="K50" s="33">
        <v>3103</v>
      </c>
      <c r="L50" s="30">
        <v>42.274186153140761</v>
      </c>
      <c r="M50" s="33">
        <v>3616</v>
      </c>
      <c r="N50" s="30">
        <v>68.814192343604105</v>
      </c>
      <c r="O50" s="33">
        <v>2217</v>
      </c>
      <c r="P50" s="30">
        <v>60.187861271676304</v>
      </c>
      <c r="Q50" s="33">
        <v>1571</v>
      </c>
      <c r="R50" s="30">
        <v>48.768939393939405</v>
      </c>
      <c r="S50" s="33">
        <v>905</v>
      </c>
      <c r="T50" s="30">
        <v>58.216783216783206</v>
      </c>
      <c r="U50" s="33">
        <v>279</v>
      </c>
      <c r="V50" s="30">
        <v>61.271676300578036</v>
      </c>
      <c r="W50" s="33">
        <v>21</v>
      </c>
      <c r="X50" s="30">
        <v>75</v>
      </c>
      <c r="Y50" s="33">
        <v>1367</v>
      </c>
      <c r="Z50" s="30">
        <v>33.106134371957154</v>
      </c>
    </row>
    <row r="51" spans="1:26" x14ac:dyDescent="0.25">
      <c r="A51" s="8"/>
      <c r="B51" s="18" t="s">
        <v>55</v>
      </c>
      <c r="C51" s="33">
        <v>15660</v>
      </c>
      <c r="D51" s="33">
        <v>13053</v>
      </c>
      <c r="E51" s="30">
        <v>19.972420133302691</v>
      </c>
      <c r="F51" s="34">
        <v>9.5664965895073131E-2</v>
      </c>
      <c r="G51" s="33">
        <v>240</v>
      </c>
      <c r="H51" s="30">
        <v>29.032258064516125</v>
      </c>
      <c r="I51" s="33">
        <v>729</v>
      </c>
      <c r="J51" s="30">
        <v>-22.115384615384613</v>
      </c>
      <c r="K51" s="33">
        <v>4317</v>
      </c>
      <c r="L51" s="30">
        <v>27.495569994093326</v>
      </c>
      <c r="M51" s="33">
        <v>3573</v>
      </c>
      <c r="N51" s="30">
        <v>31.023102310231021</v>
      </c>
      <c r="O51" s="33">
        <v>2089</v>
      </c>
      <c r="P51" s="30">
        <v>15.926748057713658</v>
      </c>
      <c r="Q51" s="33">
        <v>1981</v>
      </c>
      <c r="R51" s="30">
        <v>17.080378250591011</v>
      </c>
      <c r="S51" s="33">
        <v>1169</v>
      </c>
      <c r="T51" s="30">
        <v>24.097664543524424</v>
      </c>
      <c r="U51" s="33">
        <v>389</v>
      </c>
      <c r="V51" s="30">
        <v>44.074074074074062</v>
      </c>
      <c r="W51" s="33">
        <v>74</v>
      </c>
      <c r="X51" s="30">
        <v>45.098039215686271</v>
      </c>
      <c r="Y51" s="33">
        <v>1099</v>
      </c>
      <c r="Z51" s="30">
        <v>3.5815268614514562</v>
      </c>
    </row>
    <row r="52" spans="1:26" x14ac:dyDescent="0.25">
      <c r="A52" s="8"/>
      <c r="B52" s="18" t="s">
        <v>52</v>
      </c>
      <c r="C52" s="33">
        <v>13895</v>
      </c>
      <c r="D52" s="33">
        <v>12668</v>
      </c>
      <c r="E52" s="30">
        <v>9.6858225449952595</v>
      </c>
      <c r="F52" s="34">
        <v>8.4882803391573503E-2</v>
      </c>
      <c r="G52" s="33">
        <v>154</v>
      </c>
      <c r="H52" s="30">
        <v>69.230769230769226</v>
      </c>
      <c r="I52" s="33">
        <v>649</v>
      </c>
      <c r="J52" s="30">
        <v>-42.869718309859152</v>
      </c>
      <c r="K52" s="33">
        <v>2952</v>
      </c>
      <c r="L52" s="30">
        <v>11.606805293005662</v>
      </c>
      <c r="M52" s="33">
        <v>2497</v>
      </c>
      <c r="N52" s="30">
        <v>36.74698795180722</v>
      </c>
      <c r="O52" s="33">
        <v>1826</v>
      </c>
      <c r="P52" s="30">
        <v>26.104972375690604</v>
      </c>
      <c r="Q52" s="33">
        <v>1674</v>
      </c>
      <c r="R52" s="30">
        <v>29.067077872012327</v>
      </c>
      <c r="S52" s="33">
        <v>789</v>
      </c>
      <c r="T52" s="30">
        <v>32.160804020100507</v>
      </c>
      <c r="U52" s="33">
        <v>161</v>
      </c>
      <c r="V52" s="30">
        <v>50.467289719626173</v>
      </c>
      <c r="W52" s="33">
        <v>17</v>
      </c>
      <c r="X52" s="30">
        <v>70</v>
      </c>
      <c r="Y52" s="33">
        <v>3176</v>
      </c>
      <c r="Z52" s="30">
        <v>-9.5414411848476206</v>
      </c>
    </row>
    <row r="53" spans="1:26" x14ac:dyDescent="0.25">
      <c r="A53" s="8"/>
      <c r="B53" s="18" t="s">
        <v>58</v>
      </c>
      <c r="C53" s="33">
        <v>19626</v>
      </c>
      <c r="D53" s="33">
        <v>16878</v>
      </c>
      <c r="E53" s="30">
        <v>16.281549946676144</v>
      </c>
      <c r="F53" s="34">
        <v>0.11989275993976407</v>
      </c>
      <c r="G53" s="33">
        <v>393</v>
      </c>
      <c r="H53" s="30">
        <v>46.096654275092931</v>
      </c>
      <c r="I53" s="33">
        <v>1175</v>
      </c>
      <c r="J53" s="30">
        <v>-38.897555902236093</v>
      </c>
      <c r="K53" s="33">
        <v>5957</v>
      </c>
      <c r="L53" s="30">
        <v>32.172176614155767</v>
      </c>
      <c r="M53" s="33">
        <v>3905</v>
      </c>
      <c r="N53" s="30">
        <v>28.750412133201444</v>
      </c>
      <c r="O53" s="33">
        <v>2508</v>
      </c>
      <c r="P53" s="30">
        <v>19.258202567760343</v>
      </c>
      <c r="Q53" s="33">
        <v>2537</v>
      </c>
      <c r="R53" s="30">
        <v>20.80952380952381</v>
      </c>
      <c r="S53" s="33">
        <v>1290</v>
      </c>
      <c r="T53" s="30">
        <v>15.281501340482585</v>
      </c>
      <c r="U53" s="33">
        <v>377</v>
      </c>
      <c r="V53" s="30">
        <v>9.2753623188405854</v>
      </c>
      <c r="W53" s="33">
        <v>72</v>
      </c>
      <c r="X53" s="30">
        <v>132.25806451612905</v>
      </c>
      <c r="Y53" s="33">
        <v>1412</v>
      </c>
      <c r="Z53" s="30">
        <v>-2.4861878453038666</v>
      </c>
    </row>
    <row r="54" spans="1:26" x14ac:dyDescent="0.25">
      <c r="A54" s="8"/>
      <c r="B54" s="18" t="s">
        <v>61</v>
      </c>
      <c r="C54" s="33">
        <v>6112</v>
      </c>
      <c r="D54" s="33">
        <v>3928</v>
      </c>
      <c r="E54" s="30">
        <v>55.600814663951127</v>
      </c>
      <c r="F54" s="34">
        <v>3.7337437519200954E-2</v>
      </c>
      <c r="G54" s="33">
        <v>35</v>
      </c>
      <c r="H54" s="30">
        <v>59.090909090909079</v>
      </c>
      <c r="I54" s="33">
        <v>163</v>
      </c>
      <c r="J54" s="30">
        <v>91.764705882352942</v>
      </c>
      <c r="K54" s="33">
        <v>703</v>
      </c>
      <c r="L54" s="30">
        <v>43.17718940936863</v>
      </c>
      <c r="M54" s="33">
        <v>908</v>
      </c>
      <c r="N54" s="30">
        <v>44.585987261146485</v>
      </c>
      <c r="O54" s="33">
        <v>809</v>
      </c>
      <c r="P54" s="30">
        <v>58.317025440313117</v>
      </c>
      <c r="Q54" s="33">
        <v>556</v>
      </c>
      <c r="R54" s="30">
        <v>64.497041420118336</v>
      </c>
      <c r="S54" s="33">
        <v>204</v>
      </c>
      <c r="T54" s="30">
        <v>51.111111111111107</v>
      </c>
      <c r="U54" s="33">
        <v>34</v>
      </c>
      <c r="V54" s="30">
        <v>78.94736842105263</v>
      </c>
      <c r="W54" s="33">
        <v>9</v>
      </c>
      <c r="X54" s="30">
        <v>350</v>
      </c>
      <c r="Y54" s="33">
        <v>2691</v>
      </c>
      <c r="Z54" s="30">
        <v>58.573954036535071</v>
      </c>
    </row>
    <row r="55" spans="1:26" x14ac:dyDescent="0.25">
      <c r="A55" s="8"/>
      <c r="B55" s="18" t="s">
        <v>57</v>
      </c>
      <c r="C55" s="33">
        <v>10821</v>
      </c>
      <c r="D55" s="33">
        <v>7839</v>
      </c>
      <c r="E55" s="30">
        <v>38.040566398775354</v>
      </c>
      <c r="F55" s="34">
        <v>6.6104124901059144E-2</v>
      </c>
      <c r="G55" s="33">
        <v>69</v>
      </c>
      <c r="H55" s="30">
        <v>60.465116279069761</v>
      </c>
      <c r="I55" s="33">
        <v>240</v>
      </c>
      <c r="J55" s="30">
        <v>1.6949152542372836</v>
      </c>
      <c r="K55" s="33">
        <v>1615</v>
      </c>
      <c r="L55" s="30">
        <v>56.796116504854368</v>
      </c>
      <c r="M55" s="33">
        <v>2385</v>
      </c>
      <c r="N55" s="30">
        <v>46.050214329454995</v>
      </c>
      <c r="O55" s="33">
        <v>1767</v>
      </c>
      <c r="P55" s="30">
        <v>29.355783308931183</v>
      </c>
      <c r="Q55" s="33">
        <v>986</v>
      </c>
      <c r="R55" s="30">
        <v>8.7100330760749642</v>
      </c>
      <c r="S55" s="33">
        <v>653</v>
      </c>
      <c r="T55" s="30">
        <v>50.114942528735625</v>
      </c>
      <c r="U55" s="33">
        <v>147</v>
      </c>
      <c r="V55" s="30">
        <v>22.500000000000007</v>
      </c>
      <c r="W55" s="33">
        <v>12</v>
      </c>
      <c r="X55" s="30">
        <v>200</v>
      </c>
      <c r="Y55" s="33">
        <v>2947</v>
      </c>
      <c r="Z55" s="30">
        <v>42.711864406779654</v>
      </c>
    </row>
    <row r="56" spans="1:26" x14ac:dyDescent="0.25">
      <c r="A56" s="8"/>
      <c r="B56" s="18" t="s">
        <v>60</v>
      </c>
      <c r="C56" s="33">
        <v>6494</v>
      </c>
      <c r="D56" s="33">
        <v>4547</v>
      </c>
      <c r="E56" s="30">
        <v>42.819441389927412</v>
      </c>
      <c r="F56" s="34">
        <v>3.9671027364151012E-2</v>
      </c>
      <c r="G56" s="33">
        <v>56</v>
      </c>
      <c r="H56" s="30">
        <v>55.555555555555557</v>
      </c>
      <c r="I56" s="33">
        <v>290</v>
      </c>
      <c r="J56" s="30">
        <v>20.331950207468875</v>
      </c>
      <c r="K56" s="33">
        <v>938</v>
      </c>
      <c r="L56" s="30">
        <v>31.372549019607842</v>
      </c>
      <c r="M56" s="33">
        <v>969</v>
      </c>
      <c r="N56" s="30">
        <v>20.822942643391528</v>
      </c>
      <c r="O56" s="33">
        <v>938</v>
      </c>
      <c r="P56" s="30">
        <v>49.840255591054316</v>
      </c>
      <c r="Q56" s="33">
        <v>749</v>
      </c>
      <c r="R56" s="30">
        <v>45.155038759689916</v>
      </c>
      <c r="S56" s="33">
        <v>492</v>
      </c>
      <c r="T56" s="30">
        <v>42.196531791907518</v>
      </c>
      <c r="U56" s="33">
        <v>166</v>
      </c>
      <c r="V56" s="30">
        <v>76.59574468085107</v>
      </c>
      <c r="W56" s="33">
        <v>6</v>
      </c>
      <c r="X56" s="30">
        <v>-45.45454545454546</v>
      </c>
      <c r="Y56" s="33">
        <v>1890</v>
      </c>
      <c r="Z56" s="30">
        <v>62.790697674418603</v>
      </c>
    </row>
    <row r="57" spans="1:26" x14ac:dyDescent="0.25">
      <c r="A57" s="8"/>
      <c r="B57" s="18" t="s">
        <v>51</v>
      </c>
      <c r="C57" s="33">
        <v>15730</v>
      </c>
      <c r="D57" s="33">
        <v>13564</v>
      </c>
      <c r="E57" s="30">
        <v>15.96874078442938</v>
      </c>
      <c r="F57" s="34">
        <v>9.6092587070849306E-2</v>
      </c>
      <c r="G57" s="33">
        <v>472</v>
      </c>
      <c r="H57" s="30">
        <v>63.888888888888886</v>
      </c>
      <c r="I57" s="33">
        <v>1156</v>
      </c>
      <c r="J57" s="30">
        <v>-11.281657712970073</v>
      </c>
      <c r="K57" s="33">
        <v>4775</v>
      </c>
      <c r="L57" s="30">
        <v>20.337701612903224</v>
      </c>
      <c r="M57" s="33">
        <v>2517</v>
      </c>
      <c r="N57" s="30">
        <v>17.178770949720668</v>
      </c>
      <c r="O57" s="33">
        <v>2090</v>
      </c>
      <c r="P57" s="30">
        <v>11.7049706039551</v>
      </c>
      <c r="Q57" s="33">
        <v>2405</v>
      </c>
      <c r="R57" s="30">
        <v>9.6171376481312585</v>
      </c>
      <c r="S57" s="33">
        <v>1070</v>
      </c>
      <c r="T57" s="30">
        <v>18.493909191583601</v>
      </c>
      <c r="U57" s="33">
        <v>368</v>
      </c>
      <c r="V57" s="30">
        <v>60.698689956331876</v>
      </c>
      <c r="W57" s="33">
        <v>58</v>
      </c>
      <c r="X57" s="30">
        <v>93.333333333333329</v>
      </c>
      <c r="Y57" s="33">
        <v>819</v>
      </c>
      <c r="Z57" s="30">
        <v>30.000000000000004</v>
      </c>
    </row>
    <row r="58" spans="1:26" x14ac:dyDescent="0.25">
      <c r="A58" s="8"/>
      <c r="B58" s="18" t="s">
        <v>56</v>
      </c>
      <c r="C58" s="33">
        <v>12317</v>
      </c>
      <c r="D58" s="33">
        <v>9244</v>
      </c>
      <c r="E58" s="30">
        <v>33.24318476849848</v>
      </c>
      <c r="F58" s="34">
        <v>7.5243000314790268E-2</v>
      </c>
      <c r="G58" s="33">
        <v>239</v>
      </c>
      <c r="H58" s="30">
        <v>50.314465408805042</v>
      </c>
      <c r="I58" s="33">
        <v>441</v>
      </c>
      <c r="J58" s="30">
        <v>-13.8671875</v>
      </c>
      <c r="K58" s="33">
        <v>3419</v>
      </c>
      <c r="L58" s="30">
        <v>46.549507072438921</v>
      </c>
      <c r="M58" s="33">
        <v>3137</v>
      </c>
      <c r="N58" s="30">
        <v>35.859679514941533</v>
      </c>
      <c r="O58" s="33">
        <v>1814</v>
      </c>
      <c r="P58" s="30">
        <v>24.246575342465746</v>
      </c>
      <c r="Q58" s="33">
        <v>1516</v>
      </c>
      <c r="R58" s="30">
        <v>27.394957983193269</v>
      </c>
      <c r="S58" s="33">
        <v>950</v>
      </c>
      <c r="T58" s="30">
        <v>45.259938837920501</v>
      </c>
      <c r="U58" s="33">
        <v>298</v>
      </c>
      <c r="V58" s="30">
        <v>54.404145077720202</v>
      </c>
      <c r="W58" s="33">
        <v>49</v>
      </c>
      <c r="X58" s="30">
        <v>104.16666666666666</v>
      </c>
      <c r="Y58" s="33">
        <v>454</v>
      </c>
      <c r="Z58" s="30">
        <v>10.73170731707318</v>
      </c>
    </row>
    <row r="59" spans="1:26" x14ac:dyDescent="0.25">
      <c r="A59" s="8"/>
      <c r="B59" s="18" t="s">
        <v>62</v>
      </c>
      <c r="C59" s="33">
        <v>53685</v>
      </c>
      <c r="D59" s="33">
        <v>42327</v>
      </c>
      <c r="E59" s="30">
        <v>26.833935785668729</v>
      </c>
      <c r="F59" s="34">
        <v>0.32795489745063866</v>
      </c>
      <c r="G59" s="33">
        <v>707</v>
      </c>
      <c r="H59" s="30">
        <v>48.218029350104821</v>
      </c>
      <c r="I59" s="33">
        <v>3202</v>
      </c>
      <c r="J59" s="30">
        <v>-13.154326010306484</v>
      </c>
      <c r="K59" s="33">
        <v>12391</v>
      </c>
      <c r="L59" s="30">
        <v>30.267031118587042</v>
      </c>
      <c r="M59" s="33">
        <v>12178</v>
      </c>
      <c r="N59" s="30">
        <v>33.42828968993097</v>
      </c>
      <c r="O59" s="33">
        <v>8047</v>
      </c>
      <c r="P59" s="30">
        <v>33.626702092328117</v>
      </c>
      <c r="Q59" s="33">
        <v>5044</v>
      </c>
      <c r="R59" s="30">
        <v>38.991457701846244</v>
      </c>
      <c r="S59" s="33">
        <v>2414</v>
      </c>
      <c r="T59" s="30">
        <v>37.549857549857556</v>
      </c>
      <c r="U59" s="33">
        <v>747</v>
      </c>
      <c r="V59" s="30">
        <v>53.073770491803288</v>
      </c>
      <c r="W59" s="33">
        <v>53</v>
      </c>
      <c r="X59" s="30">
        <v>3.9215686274509887</v>
      </c>
      <c r="Y59" s="33">
        <v>8902</v>
      </c>
      <c r="Z59" s="30">
        <v>17.456128776883496</v>
      </c>
    </row>
    <row r="60" spans="1:26" x14ac:dyDescent="0.25">
      <c r="A60" s="9"/>
      <c r="B60" s="18" t="s">
        <v>63</v>
      </c>
      <c r="C60" s="33">
        <v>1140953</v>
      </c>
      <c r="D60" s="33">
        <v>918059</v>
      </c>
      <c r="E60" s="30">
        <v>24.278831752643359</v>
      </c>
      <c r="F60" s="34">
        <v>6.969938048076715</v>
      </c>
      <c r="G60" s="33">
        <v>21851</v>
      </c>
      <c r="H60" s="30">
        <v>26.284459342310583</v>
      </c>
      <c r="I60" s="33">
        <v>61882</v>
      </c>
      <c r="J60" s="30">
        <v>0.51327031153558522</v>
      </c>
      <c r="K60" s="33">
        <v>275311</v>
      </c>
      <c r="L60" s="30">
        <v>30.550918988638308</v>
      </c>
      <c r="M60" s="33">
        <v>240770</v>
      </c>
      <c r="N60" s="30">
        <v>31.063389673661579</v>
      </c>
      <c r="O60" s="33">
        <v>156150</v>
      </c>
      <c r="P60" s="30">
        <v>25.834058601682621</v>
      </c>
      <c r="Q60" s="33">
        <v>130793</v>
      </c>
      <c r="R60" s="30">
        <v>24.188647714540721</v>
      </c>
      <c r="S60" s="33">
        <v>74345</v>
      </c>
      <c r="T60" s="30">
        <v>33.14647993266113</v>
      </c>
      <c r="U60" s="33">
        <v>26913</v>
      </c>
      <c r="V60" s="30">
        <v>37.902234064357444</v>
      </c>
      <c r="W60" s="33">
        <v>3946</v>
      </c>
      <c r="X60" s="30">
        <v>53.660436137071656</v>
      </c>
      <c r="Y60" s="33">
        <v>148992</v>
      </c>
      <c r="Z60" s="30">
        <v>8.5393749544693023</v>
      </c>
    </row>
    <row r="61" spans="1:26" x14ac:dyDescent="0.25">
      <c r="A61" s="10" t="s">
        <v>64</v>
      </c>
      <c r="B61" s="18" t="s">
        <v>125</v>
      </c>
      <c r="C61" s="33">
        <v>244338</v>
      </c>
      <c r="D61" s="33">
        <v>198604</v>
      </c>
      <c r="E61" s="30">
        <v>23.027733580391143</v>
      </c>
      <c r="F61" s="34">
        <v>1.4926300406686066</v>
      </c>
      <c r="G61" s="33">
        <v>11765</v>
      </c>
      <c r="H61" s="30">
        <v>15.03862325217562</v>
      </c>
      <c r="I61" s="33">
        <v>20921</v>
      </c>
      <c r="J61" s="30">
        <v>18.768095373261428</v>
      </c>
      <c r="K61" s="33">
        <v>45093</v>
      </c>
      <c r="L61" s="30">
        <v>16.648989833665318</v>
      </c>
      <c r="M61" s="33">
        <v>40588</v>
      </c>
      <c r="N61" s="30">
        <v>17.984942298189011</v>
      </c>
      <c r="O61" s="33">
        <v>38006</v>
      </c>
      <c r="P61" s="30">
        <v>19.662479141084987</v>
      </c>
      <c r="Q61" s="33">
        <v>34572</v>
      </c>
      <c r="R61" s="30">
        <v>23.137199031201018</v>
      </c>
      <c r="S61" s="33">
        <v>27260</v>
      </c>
      <c r="T61" s="30">
        <v>36.826783114992722</v>
      </c>
      <c r="U61" s="33">
        <v>14566</v>
      </c>
      <c r="V61" s="30">
        <v>60.754883566935213</v>
      </c>
      <c r="W61" s="33">
        <v>2505</v>
      </c>
      <c r="X61" s="30">
        <v>54.629629629629626</v>
      </c>
      <c r="Y61" s="33">
        <v>9062</v>
      </c>
      <c r="Z61" s="30">
        <v>24.769379044471982</v>
      </c>
    </row>
    <row r="62" spans="1:26" x14ac:dyDescent="0.25">
      <c r="A62" s="8"/>
      <c r="B62" s="18" t="s">
        <v>65</v>
      </c>
      <c r="C62" s="33">
        <v>42177</v>
      </c>
      <c r="D62" s="33">
        <v>39956</v>
      </c>
      <c r="E62" s="30">
        <v>5.5586144759235179</v>
      </c>
      <c r="F62" s="34">
        <v>0.25765397615303315</v>
      </c>
      <c r="G62" s="33">
        <v>1724</v>
      </c>
      <c r="H62" s="30">
        <v>0.75978959672706736</v>
      </c>
      <c r="I62" s="33">
        <v>2765</v>
      </c>
      <c r="J62" s="30">
        <v>-1.4611546685673549</v>
      </c>
      <c r="K62" s="33">
        <v>7075</v>
      </c>
      <c r="L62" s="30">
        <v>4.2434065124502762</v>
      </c>
      <c r="M62" s="33">
        <v>8655</v>
      </c>
      <c r="N62" s="30">
        <v>8.0794205794205709</v>
      </c>
      <c r="O62" s="33">
        <v>6359</v>
      </c>
      <c r="P62" s="30">
        <v>12.928431894867698</v>
      </c>
      <c r="Q62" s="33">
        <v>5593</v>
      </c>
      <c r="R62" s="30">
        <v>3.2490308288720682</v>
      </c>
      <c r="S62" s="33">
        <v>5409</v>
      </c>
      <c r="T62" s="30">
        <v>13.562880537476385</v>
      </c>
      <c r="U62" s="33">
        <v>2011</v>
      </c>
      <c r="V62" s="30">
        <v>25.60899437851343</v>
      </c>
      <c r="W62" s="33">
        <v>330</v>
      </c>
      <c r="X62" s="30">
        <v>39.830508474576277</v>
      </c>
      <c r="Y62" s="33">
        <v>2256</v>
      </c>
      <c r="Z62" s="30">
        <v>-24.699599465954602</v>
      </c>
    </row>
    <row r="63" spans="1:26" x14ac:dyDescent="0.25">
      <c r="A63" s="8"/>
      <c r="B63" s="18" t="s">
        <v>66</v>
      </c>
      <c r="C63" s="33">
        <v>3170</v>
      </c>
      <c r="D63" s="33">
        <v>2304</v>
      </c>
      <c r="E63" s="30">
        <v>37.586805555555557</v>
      </c>
      <c r="F63" s="34">
        <v>1.9365130388721698E-2</v>
      </c>
      <c r="G63" s="33">
        <v>32</v>
      </c>
      <c r="H63" s="30">
        <v>18.518518518518512</v>
      </c>
      <c r="I63" s="33">
        <v>182</v>
      </c>
      <c r="J63" s="30">
        <v>100</v>
      </c>
      <c r="K63" s="33">
        <v>421</v>
      </c>
      <c r="L63" s="30">
        <v>28.353658536585357</v>
      </c>
      <c r="M63" s="33">
        <v>590</v>
      </c>
      <c r="N63" s="30">
        <v>23.689727463312373</v>
      </c>
      <c r="O63" s="33">
        <v>589</v>
      </c>
      <c r="P63" s="30">
        <v>34.474885844748847</v>
      </c>
      <c r="Q63" s="33">
        <v>351</v>
      </c>
      <c r="R63" s="30">
        <v>18.983050847457616</v>
      </c>
      <c r="S63" s="33">
        <v>181</v>
      </c>
      <c r="T63" s="30">
        <v>44.8</v>
      </c>
      <c r="U63" s="33">
        <v>37</v>
      </c>
      <c r="V63" s="30">
        <v>184.61538461538461</v>
      </c>
      <c r="W63" s="33">
        <v>1</v>
      </c>
      <c r="X63" s="30">
        <v>-66.666666666666671</v>
      </c>
      <c r="Y63" s="33">
        <v>786</v>
      </c>
      <c r="Z63" s="30">
        <v>55.029585798816562</v>
      </c>
    </row>
    <row r="64" spans="1:26" x14ac:dyDescent="0.25">
      <c r="A64" s="9"/>
      <c r="B64" s="18" t="s">
        <v>67</v>
      </c>
      <c r="C64" s="33">
        <v>289685</v>
      </c>
      <c r="D64" s="33">
        <v>240864</v>
      </c>
      <c r="E64" s="30">
        <v>20.269114521057531</v>
      </c>
      <c r="F64" s="34">
        <v>1.7696491472103615</v>
      </c>
      <c r="G64" s="33">
        <v>13521</v>
      </c>
      <c r="H64" s="30">
        <v>13.004596740493103</v>
      </c>
      <c r="I64" s="33">
        <v>23868</v>
      </c>
      <c r="J64" s="30">
        <v>16.361154446177849</v>
      </c>
      <c r="K64" s="33">
        <v>52589</v>
      </c>
      <c r="L64" s="30">
        <v>14.893384601940053</v>
      </c>
      <c r="M64" s="33">
        <v>49833</v>
      </c>
      <c r="N64" s="30">
        <v>16.198759501935367</v>
      </c>
      <c r="O64" s="33">
        <v>44954</v>
      </c>
      <c r="P64" s="30">
        <v>18.831615120274915</v>
      </c>
      <c r="Q64" s="33">
        <v>40516</v>
      </c>
      <c r="R64" s="30">
        <v>19.912394933112342</v>
      </c>
      <c r="S64" s="33">
        <v>32850</v>
      </c>
      <c r="T64" s="30">
        <v>32.40095119100399</v>
      </c>
      <c r="U64" s="33">
        <v>16614</v>
      </c>
      <c r="V64" s="30">
        <v>55.634660421545654</v>
      </c>
      <c r="W64" s="33">
        <v>2836</v>
      </c>
      <c r="X64" s="30">
        <v>52.555137170521782</v>
      </c>
      <c r="Y64" s="33">
        <v>12104</v>
      </c>
      <c r="Z64" s="30">
        <v>12.428014118521279</v>
      </c>
    </row>
    <row r="65" spans="1:26" x14ac:dyDescent="0.25">
      <c r="A65" s="10" t="s">
        <v>68</v>
      </c>
      <c r="B65" s="18" t="s">
        <v>69</v>
      </c>
      <c r="C65" s="33">
        <v>16553</v>
      </c>
      <c r="D65" s="33">
        <v>12646</v>
      </c>
      <c r="E65" s="30">
        <v>30.895144709789648</v>
      </c>
      <c r="F65" s="34">
        <v>0.10112019032318936</v>
      </c>
      <c r="G65" s="33">
        <v>171</v>
      </c>
      <c r="H65" s="30">
        <v>40.163934426229496</v>
      </c>
      <c r="I65" s="33">
        <v>375</v>
      </c>
      <c r="J65" s="30">
        <v>-10.07194244604317</v>
      </c>
      <c r="K65" s="33">
        <v>3748</v>
      </c>
      <c r="L65" s="30">
        <v>13.335349259147256</v>
      </c>
      <c r="M65" s="33">
        <v>3839</v>
      </c>
      <c r="N65" s="30">
        <v>30.312287847929387</v>
      </c>
      <c r="O65" s="33">
        <v>1548</v>
      </c>
      <c r="P65" s="30">
        <v>33.794295592048407</v>
      </c>
      <c r="Q65" s="33">
        <v>1261</v>
      </c>
      <c r="R65" s="30">
        <v>28.150406504065039</v>
      </c>
      <c r="S65" s="33">
        <v>714</v>
      </c>
      <c r="T65" s="30">
        <v>36.781609195402297</v>
      </c>
      <c r="U65" s="33">
        <v>161</v>
      </c>
      <c r="V65" s="30">
        <v>35.294117647058833</v>
      </c>
      <c r="W65" s="33">
        <v>24</v>
      </c>
      <c r="X65" s="30">
        <v>41.176470588235304</v>
      </c>
      <c r="Y65" s="33">
        <v>4712</v>
      </c>
      <c r="Z65" s="30">
        <v>54.238952536824868</v>
      </c>
    </row>
    <row r="66" spans="1:26" x14ac:dyDescent="0.25">
      <c r="A66" s="8"/>
      <c r="B66" s="18" t="s">
        <v>70</v>
      </c>
      <c r="C66" s="33">
        <v>54205</v>
      </c>
      <c r="D66" s="33">
        <v>44607</v>
      </c>
      <c r="E66" s="30">
        <v>21.516802295603821</v>
      </c>
      <c r="F66" s="34">
        <v>0.33113151189926177</v>
      </c>
      <c r="G66" s="33">
        <v>512</v>
      </c>
      <c r="H66" s="30">
        <v>9.1684434968017037</v>
      </c>
      <c r="I66" s="33">
        <v>1174</v>
      </c>
      <c r="J66" s="30">
        <v>-29.700598802395206</v>
      </c>
      <c r="K66" s="33">
        <v>7054</v>
      </c>
      <c r="L66" s="30">
        <v>22.763661677688816</v>
      </c>
      <c r="M66" s="33">
        <v>10209</v>
      </c>
      <c r="N66" s="30">
        <v>18.598977695167296</v>
      </c>
      <c r="O66" s="33">
        <v>7211</v>
      </c>
      <c r="P66" s="30">
        <v>23.476027397260268</v>
      </c>
      <c r="Q66" s="33">
        <v>4038</v>
      </c>
      <c r="R66" s="30">
        <v>34.152823920265774</v>
      </c>
      <c r="S66" s="33">
        <v>1349</v>
      </c>
      <c r="T66" s="30">
        <v>33.696729435084237</v>
      </c>
      <c r="U66" s="33">
        <v>291</v>
      </c>
      <c r="V66" s="30">
        <v>61.666666666666671</v>
      </c>
      <c r="W66" s="33">
        <v>28</v>
      </c>
      <c r="X66" s="30">
        <v>27.27272727272727</v>
      </c>
      <c r="Y66" s="33">
        <v>22339</v>
      </c>
      <c r="Z66" s="30">
        <v>23.741206447681829</v>
      </c>
    </row>
    <row r="67" spans="1:26" x14ac:dyDescent="0.25">
      <c r="A67" s="9"/>
      <c r="B67" s="18" t="s">
        <v>71</v>
      </c>
      <c r="C67" s="33">
        <v>70758</v>
      </c>
      <c r="D67" s="33">
        <v>57253</v>
      </c>
      <c r="E67" s="30">
        <v>23.588283583393</v>
      </c>
      <c r="F67" s="34">
        <v>0.43225170222245107</v>
      </c>
      <c r="G67" s="33">
        <v>683</v>
      </c>
      <c r="H67" s="30">
        <v>15.566835871404393</v>
      </c>
      <c r="I67" s="33">
        <v>1549</v>
      </c>
      <c r="J67" s="30">
        <v>-25.778629611883087</v>
      </c>
      <c r="K67" s="33">
        <v>10802</v>
      </c>
      <c r="L67" s="30">
        <v>19.319562575941674</v>
      </c>
      <c r="M67" s="33">
        <v>14048</v>
      </c>
      <c r="N67" s="30">
        <v>21.585598061277487</v>
      </c>
      <c r="O67" s="33">
        <v>8759</v>
      </c>
      <c r="P67" s="30">
        <v>25.182220951836509</v>
      </c>
      <c r="Q67" s="33">
        <v>5299</v>
      </c>
      <c r="R67" s="30">
        <v>32.674011016524787</v>
      </c>
      <c r="S67" s="33">
        <v>2063</v>
      </c>
      <c r="T67" s="30">
        <v>34.748530372305673</v>
      </c>
      <c r="U67" s="33">
        <v>452</v>
      </c>
      <c r="V67" s="30">
        <v>51.170568561872919</v>
      </c>
      <c r="W67" s="33">
        <v>52</v>
      </c>
      <c r="X67" s="30">
        <v>33.333333333333329</v>
      </c>
      <c r="Y67" s="33">
        <v>27051</v>
      </c>
      <c r="Z67" s="30">
        <v>28.15520181921547</v>
      </c>
    </row>
    <row r="68" spans="1:26" x14ac:dyDescent="0.25">
      <c r="A68" s="10" t="s">
        <v>72</v>
      </c>
      <c r="B68" s="18" t="s">
        <v>73</v>
      </c>
      <c r="C68" s="33">
        <v>222</v>
      </c>
      <c r="D68" s="33">
        <v>208</v>
      </c>
      <c r="E68" s="30">
        <v>6.7307692307692291</v>
      </c>
      <c r="F68" s="34">
        <v>1.356170014604485E-3</v>
      </c>
      <c r="G68" s="33">
        <v>0</v>
      </c>
      <c r="H68" s="30">
        <v>-100</v>
      </c>
      <c r="I68" s="33">
        <v>1</v>
      </c>
      <c r="J68" s="30">
        <v>-66.666666666666671</v>
      </c>
      <c r="K68" s="33">
        <v>38</v>
      </c>
      <c r="L68" s="30">
        <v>26.666666666666661</v>
      </c>
      <c r="M68" s="33">
        <v>36</v>
      </c>
      <c r="N68" s="30">
        <v>89.473684210526301</v>
      </c>
      <c r="O68" s="33">
        <v>35</v>
      </c>
      <c r="P68" s="30">
        <v>-2.777777777777779</v>
      </c>
      <c r="Q68" s="33">
        <v>32</v>
      </c>
      <c r="R68" s="30">
        <v>-13.513513513513509</v>
      </c>
      <c r="S68" s="33">
        <v>23</v>
      </c>
      <c r="T68" s="30">
        <v>43.75</v>
      </c>
      <c r="U68" s="33">
        <v>6</v>
      </c>
      <c r="V68" s="30">
        <v>200</v>
      </c>
      <c r="W68" s="33">
        <v>0</v>
      </c>
      <c r="X68" s="30">
        <v>-100</v>
      </c>
      <c r="Y68" s="33">
        <v>51</v>
      </c>
      <c r="Z68" s="30">
        <v>-16.393442622950815</v>
      </c>
    </row>
    <row r="69" spans="1:26" x14ac:dyDescent="0.25">
      <c r="A69" s="9"/>
      <c r="B69" s="18" t="s">
        <v>105</v>
      </c>
      <c r="C69" s="33">
        <v>222</v>
      </c>
      <c r="D69" s="33">
        <v>208</v>
      </c>
      <c r="E69" s="30">
        <v>6.7307692307692291</v>
      </c>
      <c r="F69" s="34">
        <v>1.356170014604485E-3</v>
      </c>
      <c r="G69" s="33">
        <v>0</v>
      </c>
      <c r="H69" s="30">
        <v>-100</v>
      </c>
      <c r="I69" s="33">
        <v>1</v>
      </c>
      <c r="J69" s="30">
        <v>-66.666666666666671</v>
      </c>
      <c r="K69" s="33">
        <v>38</v>
      </c>
      <c r="L69" s="30">
        <v>26.666666666666661</v>
      </c>
      <c r="M69" s="33">
        <v>36</v>
      </c>
      <c r="N69" s="30">
        <v>89.473684210526301</v>
      </c>
      <c r="O69" s="33">
        <v>35</v>
      </c>
      <c r="P69" s="30">
        <v>-2.777777777777779</v>
      </c>
      <c r="Q69" s="33">
        <v>32</v>
      </c>
      <c r="R69" s="30">
        <v>-13.513513513513509</v>
      </c>
      <c r="S69" s="33">
        <v>23</v>
      </c>
      <c r="T69" s="30">
        <v>43.75</v>
      </c>
      <c r="U69" s="33">
        <v>6</v>
      </c>
      <c r="V69" s="30">
        <v>200</v>
      </c>
      <c r="W69" s="33">
        <v>0</v>
      </c>
      <c r="X69" s="30">
        <v>-100</v>
      </c>
      <c r="Y69" s="33">
        <v>51</v>
      </c>
      <c r="Z69" s="30">
        <v>-16.393442622950815</v>
      </c>
    </row>
    <row r="70" spans="1:26" x14ac:dyDescent="0.25">
      <c r="A70" s="10" t="s">
        <v>74</v>
      </c>
      <c r="B70" s="18" t="s">
        <v>74</v>
      </c>
      <c r="C70" s="33">
        <v>34989</v>
      </c>
      <c r="D70" s="33">
        <v>40663</v>
      </c>
      <c r="E70" s="30">
        <v>-13.953717138430511</v>
      </c>
      <c r="F70" s="34">
        <v>0.21374339027475822</v>
      </c>
      <c r="G70" s="33">
        <v>0</v>
      </c>
      <c r="H70" s="30" t="s">
        <v>161</v>
      </c>
      <c r="I70" s="33">
        <v>3</v>
      </c>
      <c r="J70" s="30">
        <v>200</v>
      </c>
      <c r="K70" s="33">
        <v>1807</v>
      </c>
      <c r="L70" s="30">
        <v>-32.144198272624855</v>
      </c>
      <c r="M70" s="33">
        <v>3488</v>
      </c>
      <c r="N70" s="30">
        <v>-13.449131513647639</v>
      </c>
      <c r="O70" s="33">
        <v>4927</v>
      </c>
      <c r="P70" s="30">
        <v>-18.033605057394773</v>
      </c>
      <c r="Q70" s="33">
        <v>9403</v>
      </c>
      <c r="R70" s="30">
        <v>-14.65008623037124</v>
      </c>
      <c r="S70" s="33">
        <v>9699</v>
      </c>
      <c r="T70" s="30">
        <v>-11.010184420589042</v>
      </c>
      <c r="U70" s="33">
        <v>4525</v>
      </c>
      <c r="V70" s="30">
        <v>-4.6565528866413857</v>
      </c>
      <c r="W70" s="33">
        <v>1137</v>
      </c>
      <c r="X70" s="30">
        <v>-12.268518518518523</v>
      </c>
      <c r="Y70" s="33">
        <v>0</v>
      </c>
      <c r="Z70" s="30" t="s">
        <v>161</v>
      </c>
    </row>
    <row r="71" spans="1:26" x14ac:dyDescent="0.25">
      <c r="A71" s="9"/>
      <c r="B71" s="18" t="s">
        <v>106</v>
      </c>
      <c r="C71" s="33">
        <v>34989</v>
      </c>
      <c r="D71" s="33">
        <v>40663</v>
      </c>
      <c r="E71" s="30">
        <v>-13.953717138430511</v>
      </c>
      <c r="F71" s="34">
        <v>0.21374339027475822</v>
      </c>
      <c r="G71" s="33">
        <v>0</v>
      </c>
      <c r="H71" s="30" t="s">
        <v>161</v>
      </c>
      <c r="I71" s="33">
        <v>3</v>
      </c>
      <c r="J71" s="30">
        <v>200</v>
      </c>
      <c r="K71" s="33">
        <v>1807</v>
      </c>
      <c r="L71" s="30">
        <v>-32.144198272624855</v>
      </c>
      <c r="M71" s="33">
        <v>3488</v>
      </c>
      <c r="N71" s="30">
        <v>-13.449131513647639</v>
      </c>
      <c r="O71" s="33">
        <v>4927</v>
      </c>
      <c r="P71" s="30">
        <v>-18.033605057394773</v>
      </c>
      <c r="Q71" s="33">
        <v>9403</v>
      </c>
      <c r="R71" s="30">
        <v>-14.65008623037124</v>
      </c>
      <c r="S71" s="33">
        <v>9699</v>
      </c>
      <c r="T71" s="30">
        <v>-11.010184420589042</v>
      </c>
      <c r="U71" s="33">
        <v>4525</v>
      </c>
      <c r="V71" s="30">
        <v>-4.6565528866413857</v>
      </c>
      <c r="W71" s="33">
        <v>1137</v>
      </c>
      <c r="X71" s="30">
        <v>-12.268518518518523</v>
      </c>
      <c r="Y71" s="33">
        <v>0</v>
      </c>
      <c r="Z71" s="30" t="s">
        <v>161</v>
      </c>
    </row>
    <row r="73" spans="1:26" x14ac:dyDescent="0.25">
      <c r="A73" s="1" t="s">
        <v>124</v>
      </c>
    </row>
  </sheetData>
  <mergeCells count="15">
    <mergeCell ref="A4:B4"/>
    <mergeCell ref="A1:Z1"/>
    <mergeCell ref="A2:A3"/>
    <mergeCell ref="B2:B3"/>
    <mergeCell ref="C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honeticPr fontId="16" type="noConversion"/>
  <conditionalFormatting sqref="AB5:AB71">
    <cfRule type="containsText" dxfId="0" priority="1" operator="containsText" text="false">
      <formula>NOT(ISERROR(SEARCH("false",AB5)))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P1"/>
    </sheetView>
  </sheetViews>
  <sheetFormatPr defaultRowHeight="13.4" x14ac:dyDescent="0.25"/>
  <cols>
    <col min="1" max="1" width="8.5703125" style="2" bestFit="1" customWidth="1"/>
    <col min="2" max="2" width="16.140625" style="2" bestFit="1" customWidth="1"/>
    <col min="3" max="3" width="10.85546875" style="4" customWidth="1"/>
    <col min="4" max="4" width="10.7109375" style="4" customWidth="1"/>
    <col min="5" max="5" width="7.42578125" style="4" customWidth="1"/>
    <col min="6" max="6" width="7.140625" style="4" customWidth="1"/>
    <col min="7" max="7" width="10.85546875" style="12" customWidth="1"/>
    <col min="8" max="8" width="7.42578125" style="12" customWidth="1"/>
    <col min="9" max="9" width="8.28515625" style="12" customWidth="1"/>
    <col min="10" max="10" width="7.140625" style="12" customWidth="1"/>
    <col min="11" max="11" width="8.28515625" style="12" customWidth="1"/>
    <col min="12" max="12" width="8" style="12" customWidth="1"/>
    <col min="13" max="13" width="9.28515625" style="12" customWidth="1"/>
    <col min="14" max="14" width="7.140625" style="12" customWidth="1"/>
    <col min="15" max="15" width="10.7109375" style="12" customWidth="1"/>
    <col min="16" max="16" width="7.140625" style="12" customWidth="1"/>
    <col min="17" max="16384" width="9.140625" style="2"/>
  </cols>
  <sheetData>
    <row r="1" spans="1:16" ht="26" x14ac:dyDescent="0.25">
      <c r="A1" s="51" t="s">
        <v>159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x14ac:dyDescent="0.25">
      <c r="A2" s="56" t="s">
        <v>1</v>
      </c>
      <c r="B2" s="45" t="s">
        <v>2</v>
      </c>
      <c r="C2" s="47" t="s">
        <v>3</v>
      </c>
      <c r="D2" s="48"/>
      <c r="E2" s="48"/>
      <c r="F2" s="49"/>
      <c r="G2" s="47" t="s">
        <v>81</v>
      </c>
      <c r="H2" s="49"/>
      <c r="I2" s="47" t="s">
        <v>82</v>
      </c>
      <c r="J2" s="49"/>
      <c r="K2" s="47" t="s">
        <v>83</v>
      </c>
      <c r="L2" s="49"/>
      <c r="M2" s="47" t="s">
        <v>84</v>
      </c>
      <c r="N2" s="49"/>
      <c r="O2" s="47" t="s">
        <v>72</v>
      </c>
      <c r="P2" s="49"/>
    </row>
    <row r="3" spans="1:16" ht="23.75" x14ac:dyDescent="0.25">
      <c r="A3" s="57"/>
      <c r="B3" s="46"/>
      <c r="C3" s="6" t="s">
        <v>77</v>
      </c>
      <c r="D3" s="6" t="s">
        <v>78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</row>
    <row r="4" spans="1:16" x14ac:dyDescent="0.25">
      <c r="A4" s="50" t="s">
        <v>108</v>
      </c>
      <c r="B4" s="43"/>
      <c r="C4" s="31">
        <f>SUM(C30,C36,C60,C64,C67,C69,C71)</f>
        <v>16369629</v>
      </c>
      <c r="D4" s="31">
        <f>SUM(D30,D36,D60,D64,D67,D69,D71)</f>
        <v>11031665</v>
      </c>
      <c r="E4" s="29">
        <f>IFERROR((C4/D4-1)*100,"")</f>
        <v>48.387654991336305</v>
      </c>
      <c r="F4" s="32">
        <v>100</v>
      </c>
      <c r="G4" s="31">
        <f>SUM(G30,G36,G60,G64,G67,G69,G71)</f>
        <v>13485838</v>
      </c>
      <c r="H4" s="29">
        <v>51.852171722705108</v>
      </c>
      <c r="I4" s="31">
        <f>SUM(I30,I36,I60,I64,I67,I69,I71)</f>
        <v>135846</v>
      </c>
      <c r="J4" s="29">
        <v>13.388311102949778</v>
      </c>
      <c r="K4" s="31">
        <f>SUM(K30,K36,K60,K64,K67,K69,K71)</f>
        <v>75747</v>
      </c>
      <c r="L4" s="29">
        <v>13.684731873508538</v>
      </c>
      <c r="M4" s="31">
        <f>SUM(M30,M36,M60,M64,M67,M69,M71)</f>
        <v>435129</v>
      </c>
      <c r="N4" s="29">
        <v>38.584941716032858</v>
      </c>
      <c r="O4" s="31">
        <f>SUM(O30,O36,O60,O64,O67,O69,O71)</f>
        <v>2237069</v>
      </c>
      <c r="P4" s="29">
        <v>35.551103977275147</v>
      </c>
    </row>
    <row r="5" spans="1:16" x14ac:dyDescent="0.25">
      <c r="A5" s="7" t="s">
        <v>8</v>
      </c>
      <c r="B5" s="17" t="s">
        <v>9</v>
      </c>
      <c r="C5" s="33">
        <f>SUM(G5,I5,K5,M5,O5)</f>
        <v>4603273</v>
      </c>
      <c r="D5" s="33">
        <v>2019424</v>
      </c>
      <c r="E5" s="30">
        <f t="shared" ref="E5:E68" si="0">IFERROR((C5/D5-1)*100,"")</f>
        <v>127.94980152756428</v>
      </c>
      <c r="F5" s="34">
        <f>(C5/$C$4)*100</f>
        <v>28.120814466839779</v>
      </c>
      <c r="G5" s="33">
        <v>3723942</v>
      </c>
      <c r="H5" s="30">
        <v>154.74573940692022</v>
      </c>
      <c r="I5" s="33">
        <v>41541</v>
      </c>
      <c r="J5" s="30">
        <v>39.605457722812211</v>
      </c>
      <c r="K5" s="33">
        <v>4146</v>
      </c>
      <c r="L5" s="30">
        <v>55.397301349325346</v>
      </c>
      <c r="M5" s="33">
        <v>239551</v>
      </c>
      <c r="N5" s="30">
        <v>51.69232327965603</v>
      </c>
      <c r="O5" s="33">
        <v>594093</v>
      </c>
      <c r="P5" s="30">
        <v>61.766243526278821</v>
      </c>
    </row>
    <row r="6" spans="1:16" x14ac:dyDescent="0.25">
      <c r="A6" s="8"/>
      <c r="B6" s="18" t="s">
        <v>10</v>
      </c>
      <c r="C6" s="33">
        <f t="shared" ref="C6:C29" si="1">SUM(G6,I6,K6,M6,O6)</f>
        <v>3224079</v>
      </c>
      <c r="D6" s="33">
        <v>2316429</v>
      </c>
      <c r="E6" s="30">
        <f t="shared" si="0"/>
        <v>39.183156487852642</v>
      </c>
      <c r="F6" s="34">
        <f>(C6/$C$4)*100</f>
        <v>19.695492182504566</v>
      </c>
      <c r="G6" s="33">
        <v>3156390</v>
      </c>
      <c r="H6" s="30">
        <v>39.763768196158743</v>
      </c>
      <c r="I6" s="33">
        <v>14040</v>
      </c>
      <c r="J6" s="30">
        <v>-6.9767441860465134</v>
      </c>
      <c r="K6" s="33">
        <v>2587</v>
      </c>
      <c r="L6" s="30">
        <v>25.15723270440251</v>
      </c>
      <c r="M6" s="33">
        <v>14067</v>
      </c>
      <c r="N6" s="30">
        <v>3.6166764879198565</v>
      </c>
      <c r="O6" s="33">
        <v>36995</v>
      </c>
      <c r="P6" s="30">
        <v>35.423530273080026</v>
      </c>
    </row>
    <row r="7" spans="1:16" x14ac:dyDescent="0.25">
      <c r="A7" s="8"/>
      <c r="B7" s="18" t="s">
        <v>11</v>
      </c>
      <c r="C7" s="33">
        <f t="shared" si="1"/>
        <v>1473908</v>
      </c>
      <c r="D7" s="33">
        <v>960607</v>
      </c>
      <c r="E7" s="30">
        <f t="shared" si="0"/>
        <v>53.435067618703577</v>
      </c>
      <c r="F7" s="34">
        <f t="shared" ref="F7:F71" si="2">(C7/$C$4)*100</f>
        <v>9.0039181706561582</v>
      </c>
      <c r="G7" s="33">
        <v>1459166</v>
      </c>
      <c r="H7" s="30">
        <v>53.829594332461838</v>
      </c>
      <c r="I7" s="33">
        <v>858</v>
      </c>
      <c r="J7" s="30">
        <v>-54.019292604501601</v>
      </c>
      <c r="K7" s="33">
        <v>139</v>
      </c>
      <c r="L7" s="30">
        <v>13.934426229508201</v>
      </c>
      <c r="M7" s="33">
        <v>5329</v>
      </c>
      <c r="N7" s="30">
        <v>20.784224841341793</v>
      </c>
      <c r="O7" s="33">
        <v>8416</v>
      </c>
      <c r="P7" s="30">
        <v>49.034885780060208</v>
      </c>
    </row>
    <row r="8" spans="1:16" x14ac:dyDescent="0.25">
      <c r="A8" s="8"/>
      <c r="B8" s="18" t="s">
        <v>13</v>
      </c>
      <c r="C8" s="33">
        <f t="shared" si="1"/>
        <v>571418</v>
      </c>
      <c r="D8" s="33">
        <v>403984</v>
      </c>
      <c r="E8" s="30">
        <f t="shared" si="0"/>
        <v>41.44570081983445</v>
      </c>
      <c r="F8" s="34">
        <f t="shared" si="2"/>
        <v>3.490720528852548</v>
      </c>
      <c r="G8" s="33">
        <v>564643</v>
      </c>
      <c r="H8" s="30">
        <v>42.122564454948865</v>
      </c>
      <c r="I8" s="33">
        <v>509</v>
      </c>
      <c r="J8" s="30">
        <v>-9.2691622103386777</v>
      </c>
      <c r="K8" s="33">
        <v>20</v>
      </c>
      <c r="L8" s="30">
        <v>-28.571428571428569</v>
      </c>
      <c r="M8" s="33">
        <v>2534</v>
      </c>
      <c r="N8" s="30">
        <v>14.041404140414038</v>
      </c>
      <c r="O8" s="33">
        <v>3712</v>
      </c>
      <c r="P8" s="30">
        <v>-4.3298969072164901</v>
      </c>
    </row>
    <row r="9" spans="1:16" s="4" customFormat="1" x14ac:dyDescent="0.25">
      <c r="A9" s="8"/>
      <c r="B9" s="18" t="s">
        <v>122</v>
      </c>
      <c r="C9" s="33">
        <f t="shared" si="1"/>
        <v>45338</v>
      </c>
      <c r="D9" s="33">
        <v>27528</v>
      </c>
      <c r="E9" s="30">
        <f t="shared" si="0"/>
        <v>64.697762278407438</v>
      </c>
      <c r="F9" s="34">
        <f t="shared" si="2"/>
        <v>0.27696412667629788</v>
      </c>
      <c r="G9" s="33">
        <v>44115</v>
      </c>
      <c r="H9" s="30">
        <v>62.761953955135773</v>
      </c>
      <c r="I9" s="33">
        <v>95</v>
      </c>
      <c r="J9" s="30">
        <v>69.642857142857139</v>
      </c>
      <c r="K9" s="33">
        <v>0</v>
      </c>
      <c r="L9" s="30" t="s">
        <v>161</v>
      </c>
      <c r="M9" s="33">
        <v>246</v>
      </c>
      <c r="N9" s="30">
        <v>62.913907284768221</v>
      </c>
      <c r="O9" s="33">
        <v>882</v>
      </c>
      <c r="P9" s="30">
        <v>306.45161290322579</v>
      </c>
    </row>
    <row r="10" spans="1:16" x14ac:dyDescent="0.25">
      <c r="A10" s="8"/>
      <c r="B10" s="18" t="s">
        <v>14</v>
      </c>
      <c r="C10" s="33">
        <f t="shared" si="1"/>
        <v>516760</v>
      </c>
      <c r="D10" s="33">
        <v>342819</v>
      </c>
      <c r="E10" s="30">
        <f t="shared" si="0"/>
        <v>50.738436317707006</v>
      </c>
      <c r="F10" s="34">
        <f t="shared" si="2"/>
        <v>3.1568216970586196</v>
      </c>
      <c r="G10" s="33">
        <v>280745</v>
      </c>
      <c r="H10" s="30">
        <v>55.763490495899859</v>
      </c>
      <c r="I10" s="33">
        <v>6068</v>
      </c>
      <c r="J10" s="30">
        <v>15.405096995055146</v>
      </c>
      <c r="K10" s="33">
        <v>2098</v>
      </c>
      <c r="L10" s="30">
        <v>0.67178502879079449</v>
      </c>
      <c r="M10" s="33">
        <v>1633</v>
      </c>
      <c r="N10" s="30">
        <v>16.642857142857139</v>
      </c>
      <c r="O10" s="33">
        <v>226216</v>
      </c>
      <c r="P10" s="30">
        <v>47.047237696552877</v>
      </c>
    </row>
    <row r="11" spans="1:16" x14ac:dyDescent="0.25">
      <c r="A11" s="8"/>
      <c r="B11" s="18" t="s">
        <v>16</v>
      </c>
      <c r="C11" s="33">
        <f t="shared" si="1"/>
        <v>336185</v>
      </c>
      <c r="D11" s="33">
        <v>250249</v>
      </c>
      <c r="E11" s="30">
        <f t="shared" si="0"/>
        <v>34.340197163625021</v>
      </c>
      <c r="F11" s="34">
        <f t="shared" si="2"/>
        <v>2.0537117854045439</v>
      </c>
      <c r="G11" s="33">
        <v>178320</v>
      </c>
      <c r="H11" s="30">
        <v>13.145772261773336</v>
      </c>
      <c r="I11" s="33">
        <v>2511</v>
      </c>
      <c r="J11" s="30">
        <v>43.48571428571428</v>
      </c>
      <c r="K11" s="33">
        <v>3101</v>
      </c>
      <c r="L11" s="30">
        <v>-4.8773006134969377</v>
      </c>
      <c r="M11" s="33">
        <v>4442</v>
      </c>
      <c r="N11" s="30">
        <v>18.232632419483629</v>
      </c>
      <c r="O11" s="33">
        <v>147811</v>
      </c>
      <c r="P11" s="30">
        <v>76.217215069146405</v>
      </c>
    </row>
    <row r="12" spans="1:16" x14ac:dyDescent="0.25">
      <c r="A12" s="8"/>
      <c r="B12" s="18" t="s">
        <v>12</v>
      </c>
      <c r="C12" s="33">
        <f t="shared" si="1"/>
        <v>323856</v>
      </c>
      <c r="D12" s="33">
        <v>379442</v>
      </c>
      <c r="E12" s="30">
        <f t="shared" si="0"/>
        <v>-14.649406233363727</v>
      </c>
      <c r="F12" s="34">
        <f t="shared" si="2"/>
        <v>1.978395478602478</v>
      </c>
      <c r="G12" s="33">
        <v>265740</v>
      </c>
      <c r="H12" s="30">
        <v>-19.771517590549138</v>
      </c>
      <c r="I12" s="33">
        <v>1124</v>
      </c>
      <c r="J12" s="30">
        <v>25.58659217877095</v>
      </c>
      <c r="K12" s="33">
        <v>4388</v>
      </c>
      <c r="L12" s="30">
        <v>3.1742299553256581</v>
      </c>
      <c r="M12" s="33">
        <v>2216</v>
      </c>
      <c r="N12" s="30">
        <v>14.878175220321399</v>
      </c>
      <c r="O12" s="33">
        <v>50388</v>
      </c>
      <c r="P12" s="30">
        <v>22.49124854142357</v>
      </c>
    </row>
    <row r="13" spans="1:16" x14ac:dyDescent="0.25">
      <c r="A13" s="8"/>
      <c r="B13" s="18" t="s">
        <v>18</v>
      </c>
      <c r="C13" s="33">
        <f t="shared" si="1"/>
        <v>511420</v>
      </c>
      <c r="D13" s="33">
        <v>420688</v>
      </c>
      <c r="E13" s="30">
        <f t="shared" si="0"/>
        <v>21.567527478796645</v>
      </c>
      <c r="F13" s="34">
        <f t="shared" si="2"/>
        <v>3.1242003102208362</v>
      </c>
      <c r="G13" s="33">
        <v>282142</v>
      </c>
      <c r="H13" s="30">
        <v>16.414424822577978</v>
      </c>
      <c r="I13" s="33">
        <v>3908</v>
      </c>
      <c r="J13" s="30">
        <v>-34.888370543152277</v>
      </c>
      <c r="K13" s="33">
        <v>3089</v>
      </c>
      <c r="L13" s="30">
        <v>3.207484129635807</v>
      </c>
      <c r="M13" s="33">
        <v>64509</v>
      </c>
      <c r="N13" s="30">
        <v>23.874721560795752</v>
      </c>
      <c r="O13" s="33">
        <v>157772</v>
      </c>
      <c r="P13" s="30">
        <v>34.552308177763379</v>
      </c>
    </row>
    <row r="14" spans="1:16" x14ac:dyDescent="0.25">
      <c r="A14" s="8"/>
      <c r="B14" s="18" t="s">
        <v>19</v>
      </c>
      <c r="C14" s="33">
        <f t="shared" si="1"/>
        <v>176668</v>
      </c>
      <c r="D14" s="33">
        <v>122771</v>
      </c>
      <c r="E14" s="30">
        <f t="shared" si="0"/>
        <v>43.900432512564038</v>
      </c>
      <c r="F14" s="34">
        <f t="shared" si="2"/>
        <v>1.0792425411718249</v>
      </c>
      <c r="G14" s="33">
        <v>50430</v>
      </c>
      <c r="H14" s="30">
        <v>14.239760782892352</v>
      </c>
      <c r="I14" s="33">
        <v>23961</v>
      </c>
      <c r="J14" s="30">
        <v>18.560118753092535</v>
      </c>
      <c r="K14" s="33">
        <v>661</v>
      </c>
      <c r="L14" s="30">
        <v>21.731123388581942</v>
      </c>
      <c r="M14" s="33">
        <v>2479</v>
      </c>
      <c r="N14" s="30">
        <v>23.640897755610979</v>
      </c>
      <c r="O14" s="33">
        <v>99137</v>
      </c>
      <c r="P14" s="30">
        <v>77.445452755553163</v>
      </c>
    </row>
    <row r="15" spans="1:16" x14ac:dyDescent="0.25">
      <c r="A15" s="8"/>
      <c r="B15" s="18" t="s">
        <v>15</v>
      </c>
      <c r="C15" s="33">
        <f t="shared" si="1"/>
        <v>300836</v>
      </c>
      <c r="D15" s="33">
        <v>259872</v>
      </c>
      <c r="E15" s="30">
        <f t="shared" si="0"/>
        <v>15.763144932890039</v>
      </c>
      <c r="F15" s="34">
        <f t="shared" si="2"/>
        <v>1.8377692005115083</v>
      </c>
      <c r="G15" s="33">
        <v>268168</v>
      </c>
      <c r="H15" s="30">
        <v>14.140756347230198</v>
      </c>
      <c r="I15" s="33">
        <v>1270</v>
      </c>
      <c r="J15" s="30">
        <v>37.297297297297291</v>
      </c>
      <c r="K15" s="33">
        <v>170</v>
      </c>
      <c r="L15" s="30">
        <v>53.153153153153141</v>
      </c>
      <c r="M15" s="33">
        <v>2363</v>
      </c>
      <c r="N15" s="30">
        <v>17.154189390183451</v>
      </c>
      <c r="O15" s="33">
        <v>28865</v>
      </c>
      <c r="P15" s="30">
        <v>31.960318185974224</v>
      </c>
    </row>
    <row r="16" spans="1:16" s="4" customFormat="1" x14ac:dyDescent="0.25">
      <c r="A16" s="8"/>
      <c r="B16" s="18" t="s">
        <v>17</v>
      </c>
      <c r="C16" s="33">
        <f t="shared" si="1"/>
        <v>375428</v>
      </c>
      <c r="D16" s="33">
        <v>347814</v>
      </c>
      <c r="E16" s="30">
        <f t="shared" si="0"/>
        <v>7.9393008907059581</v>
      </c>
      <c r="F16" s="34">
        <f t="shared" si="2"/>
        <v>2.2934423254186149</v>
      </c>
      <c r="G16" s="33">
        <v>353779</v>
      </c>
      <c r="H16" s="30">
        <v>8.391494837464375</v>
      </c>
      <c r="I16" s="33">
        <v>1490</v>
      </c>
      <c r="J16" s="30">
        <v>-41.774130519734278</v>
      </c>
      <c r="K16" s="33">
        <v>179</v>
      </c>
      <c r="L16" s="30">
        <v>-18.264840182648399</v>
      </c>
      <c r="M16" s="33">
        <v>874</v>
      </c>
      <c r="N16" s="30">
        <v>-3.9560439560439531</v>
      </c>
      <c r="O16" s="33">
        <v>19106</v>
      </c>
      <c r="P16" s="30">
        <v>7.7244023455119493</v>
      </c>
    </row>
    <row r="17" spans="1:16" x14ac:dyDescent="0.25">
      <c r="A17" s="8"/>
      <c r="B17" s="18" t="s">
        <v>20</v>
      </c>
      <c r="C17" s="33">
        <f t="shared" si="1"/>
        <v>141902</v>
      </c>
      <c r="D17" s="33">
        <v>135216</v>
      </c>
      <c r="E17" s="30">
        <f t="shared" si="0"/>
        <v>4.9446811028280635</v>
      </c>
      <c r="F17" s="34">
        <f t="shared" si="2"/>
        <v>0.86686142978561098</v>
      </c>
      <c r="G17" s="33">
        <v>109334</v>
      </c>
      <c r="H17" s="30">
        <v>-2.1400760796598806</v>
      </c>
      <c r="I17" s="33">
        <v>836</v>
      </c>
      <c r="J17" s="30">
        <v>39.333333333333329</v>
      </c>
      <c r="K17" s="33">
        <v>2907</v>
      </c>
      <c r="L17" s="30">
        <v>11.379310344827577</v>
      </c>
      <c r="M17" s="33">
        <v>17816</v>
      </c>
      <c r="N17" s="30">
        <v>49.013047842087666</v>
      </c>
      <c r="O17" s="33">
        <v>11009</v>
      </c>
      <c r="P17" s="30">
        <v>32.24024024024024</v>
      </c>
    </row>
    <row r="18" spans="1:16" x14ac:dyDescent="0.25">
      <c r="A18" s="8"/>
      <c r="B18" s="18" t="s">
        <v>22</v>
      </c>
      <c r="C18" s="33">
        <f t="shared" si="1"/>
        <v>59501</v>
      </c>
      <c r="D18" s="33">
        <v>52480</v>
      </c>
      <c r="E18" s="30">
        <f t="shared" si="0"/>
        <v>13.378429878048781</v>
      </c>
      <c r="F18" s="34">
        <f t="shared" si="2"/>
        <v>0.36348410828370026</v>
      </c>
      <c r="G18" s="33">
        <v>8924</v>
      </c>
      <c r="H18" s="30">
        <v>-10.185185185185187</v>
      </c>
      <c r="I18" s="33">
        <v>5049</v>
      </c>
      <c r="J18" s="30">
        <v>46.475195822454317</v>
      </c>
      <c r="K18" s="33">
        <v>40</v>
      </c>
      <c r="L18" s="30">
        <v>17.647058823529417</v>
      </c>
      <c r="M18" s="33">
        <v>11538</v>
      </c>
      <c r="N18" s="30">
        <v>40.09227780475959</v>
      </c>
      <c r="O18" s="33">
        <v>33950</v>
      </c>
      <c r="P18" s="30">
        <v>10.130729555259999</v>
      </c>
    </row>
    <row r="19" spans="1:16" x14ac:dyDescent="0.25">
      <c r="A19" s="8"/>
      <c r="B19" s="18" t="s">
        <v>21</v>
      </c>
      <c r="C19" s="33">
        <f t="shared" si="1"/>
        <v>76334</v>
      </c>
      <c r="D19" s="33">
        <v>56717</v>
      </c>
      <c r="E19" s="30">
        <f t="shared" si="0"/>
        <v>34.587513443940978</v>
      </c>
      <c r="F19" s="34">
        <f t="shared" si="2"/>
        <v>0.46631478330999437</v>
      </c>
      <c r="G19" s="33">
        <v>13753</v>
      </c>
      <c r="H19" s="30">
        <v>28.436682853940987</v>
      </c>
      <c r="I19" s="33">
        <v>305</v>
      </c>
      <c r="J19" s="30">
        <v>-39.723320158102773</v>
      </c>
      <c r="K19" s="33">
        <v>256</v>
      </c>
      <c r="L19" s="30">
        <v>-26.436781609195403</v>
      </c>
      <c r="M19" s="33">
        <v>4650</v>
      </c>
      <c r="N19" s="30">
        <v>34.665508253692437</v>
      </c>
      <c r="O19" s="33">
        <v>57370</v>
      </c>
      <c r="P19" s="30">
        <v>37.571339504100521</v>
      </c>
    </row>
    <row r="20" spans="1:16" x14ac:dyDescent="0.25">
      <c r="A20" s="8"/>
      <c r="B20" s="18" t="s">
        <v>24</v>
      </c>
      <c r="C20" s="33">
        <f t="shared" si="1"/>
        <v>40959</v>
      </c>
      <c r="D20" s="33">
        <v>31029</v>
      </c>
      <c r="E20" s="30">
        <f t="shared" si="0"/>
        <v>32.002320409939088</v>
      </c>
      <c r="F20" s="34">
        <f t="shared" si="2"/>
        <v>0.25021336769452746</v>
      </c>
      <c r="G20" s="33">
        <v>37329</v>
      </c>
      <c r="H20" s="30">
        <v>39.188634923002354</v>
      </c>
      <c r="I20" s="33">
        <v>517</v>
      </c>
      <c r="J20" s="30">
        <v>111.0204081632653</v>
      </c>
      <c r="K20" s="33">
        <v>244</v>
      </c>
      <c r="L20" s="30">
        <v>-10.948905109489049</v>
      </c>
      <c r="M20" s="33">
        <v>846</v>
      </c>
      <c r="N20" s="30">
        <v>6.0150375939849621</v>
      </c>
      <c r="O20" s="33">
        <v>2023</v>
      </c>
      <c r="P20" s="30">
        <v>-30.072589007950224</v>
      </c>
    </row>
    <row r="21" spans="1:16" x14ac:dyDescent="0.25">
      <c r="A21" s="8"/>
      <c r="B21" s="18" t="s">
        <v>23</v>
      </c>
      <c r="C21" s="33">
        <f t="shared" si="1"/>
        <v>54893</v>
      </c>
      <c r="D21" s="33">
        <v>46874</v>
      </c>
      <c r="E21" s="30">
        <f t="shared" si="0"/>
        <v>17.107564961385833</v>
      </c>
      <c r="F21" s="34">
        <f t="shared" si="2"/>
        <v>0.33533441716974771</v>
      </c>
      <c r="G21" s="33">
        <v>36141</v>
      </c>
      <c r="H21" s="30">
        <v>18.158040997809533</v>
      </c>
      <c r="I21" s="33">
        <v>222</v>
      </c>
      <c r="J21" s="30">
        <v>26.857142857142847</v>
      </c>
      <c r="K21" s="33">
        <v>110</v>
      </c>
      <c r="L21" s="30">
        <v>-4.3478260869565188</v>
      </c>
      <c r="M21" s="33">
        <v>2485</v>
      </c>
      <c r="N21" s="30">
        <v>28.890041493775943</v>
      </c>
      <c r="O21" s="33">
        <v>15935</v>
      </c>
      <c r="P21" s="30">
        <v>13.263202786267691</v>
      </c>
    </row>
    <row r="22" spans="1:16" x14ac:dyDescent="0.25">
      <c r="A22" s="8"/>
      <c r="B22" s="18" t="s">
        <v>123</v>
      </c>
      <c r="C22" s="33">
        <f t="shared" si="1"/>
        <v>46027</v>
      </c>
      <c r="D22" s="33">
        <v>31748</v>
      </c>
      <c r="E22" s="30">
        <f t="shared" si="0"/>
        <v>44.97606148418798</v>
      </c>
      <c r="F22" s="34">
        <f t="shared" si="2"/>
        <v>0.28117314082072353</v>
      </c>
      <c r="G22" s="33">
        <v>30995</v>
      </c>
      <c r="H22" s="30">
        <v>76.238130437254782</v>
      </c>
      <c r="I22" s="33">
        <v>169</v>
      </c>
      <c r="J22" s="30">
        <v>-8.1521739130434803</v>
      </c>
      <c r="K22" s="33">
        <v>228</v>
      </c>
      <c r="L22" s="30">
        <v>13.432835820895516</v>
      </c>
      <c r="M22" s="33">
        <v>1021</v>
      </c>
      <c r="N22" s="30">
        <v>29.733163913595927</v>
      </c>
      <c r="O22" s="33">
        <v>13614</v>
      </c>
      <c r="P22" s="30">
        <v>4.8117638001385687</v>
      </c>
    </row>
    <row r="23" spans="1:16" x14ac:dyDescent="0.25">
      <c r="A23" s="8"/>
      <c r="B23" s="18" t="s">
        <v>109</v>
      </c>
      <c r="C23" s="33">
        <f t="shared" si="1"/>
        <v>48084</v>
      </c>
      <c r="D23" s="33">
        <v>40935</v>
      </c>
      <c r="E23" s="30">
        <f t="shared" si="0"/>
        <v>17.46427262733603</v>
      </c>
      <c r="F23" s="34">
        <f t="shared" si="2"/>
        <v>0.29373909451460384</v>
      </c>
      <c r="G23" s="33">
        <v>16758</v>
      </c>
      <c r="H23" s="30">
        <v>16.14110471966179</v>
      </c>
      <c r="I23" s="33">
        <v>91</v>
      </c>
      <c r="J23" s="30">
        <v>39.999999999999993</v>
      </c>
      <c r="K23" s="33">
        <v>1424</v>
      </c>
      <c r="L23" s="30">
        <v>36.660268714011515</v>
      </c>
      <c r="M23" s="33">
        <v>571</v>
      </c>
      <c r="N23" s="30">
        <v>3.6297640653357499</v>
      </c>
      <c r="O23" s="33">
        <v>29240</v>
      </c>
      <c r="P23" s="30">
        <v>17.675466838377329</v>
      </c>
    </row>
    <row r="24" spans="1:16" x14ac:dyDescent="0.25">
      <c r="A24" s="8"/>
      <c r="B24" s="18" t="s">
        <v>25</v>
      </c>
      <c r="C24" s="33">
        <f t="shared" si="1"/>
        <v>27666</v>
      </c>
      <c r="D24" s="33">
        <v>21404</v>
      </c>
      <c r="E24" s="30">
        <f t="shared" si="0"/>
        <v>29.256213791814623</v>
      </c>
      <c r="F24" s="34">
        <f t="shared" si="2"/>
        <v>0.16900810641462921</v>
      </c>
      <c r="G24" s="33">
        <v>3769</v>
      </c>
      <c r="H24" s="30">
        <v>39.64431270841051</v>
      </c>
      <c r="I24" s="33">
        <v>464</v>
      </c>
      <c r="J24" s="30">
        <v>56.228956228956228</v>
      </c>
      <c r="K24" s="33">
        <v>65</v>
      </c>
      <c r="L24" s="30">
        <v>150</v>
      </c>
      <c r="M24" s="33">
        <v>653</v>
      </c>
      <c r="N24" s="30">
        <v>76.486486486486484</v>
      </c>
      <c r="O24" s="33">
        <v>22715</v>
      </c>
      <c r="P24" s="30">
        <v>26.110370863868539</v>
      </c>
    </row>
    <row r="25" spans="1:16" x14ac:dyDescent="0.25">
      <c r="A25" s="8"/>
      <c r="B25" s="18" t="s">
        <v>28</v>
      </c>
      <c r="C25" s="33">
        <f t="shared" si="1"/>
        <v>23959</v>
      </c>
      <c r="D25" s="33">
        <v>19888</v>
      </c>
      <c r="E25" s="30">
        <f t="shared" si="0"/>
        <v>20.469629927594536</v>
      </c>
      <c r="F25" s="34">
        <f t="shared" si="2"/>
        <v>0.14636251072031015</v>
      </c>
      <c r="G25" s="33">
        <v>2921</v>
      </c>
      <c r="H25" s="30">
        <v>-8.288854003139722</v>
      </c>
      <c r="I25" s="33">
        <v>986</v>
      </c>
      <c r="J25" s="30">
        <v>18.08383233532933</v>
      </c>
      <c r="K25" s="33">
        <v>529</v>
      </c>
      <c r="L25" s="30">
        <v>-19.726858877086496</v>
      </c>
      <c r="M25" s="33">
        <v>2591</v>
      </c>
      <c r="N25" s="30">
        <v>45.807540799099613</v>
      </c>
      <c r="O25" s="33">
        <v>16932</v>
      </c>
      <c r="P25" s="30">
        <v>26.057176891006549</v>
      </c>
    </row>
    <row r="26" spans="1:16" x14ac:dyDescent="0.25">
      <c r="A26" s="8"/>
      <c r="B26" s="18" t="s">
        <v>27</v>
      </c>
      <c r="C26" s="33">
        <f t="shared" si="1"/>
        <v>15842</v>
      </c>
      <c r="D26" s="33">
        <v>12197</v>
      </c>
      <c r="E26" s="30">
        <f t="shared" si="0"/>
        <v>29.88439780273837</v>
      </c>
      <c r="F26" s="34">
        <f t="shared" si="2"/>
        <v>9.6776780952091218E-2</v>
      </c>
      <c r="G26" s="33">
        <v>4062</v>
      </c>
      <c r="H26" s="30">
        <v>46.854663774403463</v>
      </c>
      <c r="I26" s="33">
        <v>2228</v>
      </c>
      <c r="J26" s="30">
        <v>50.846310088016253</v>
      </c>
      <c r="K26" s="33">
        <v>246</v>
      </c>
      <c r="L26" s="30">
        <v>-0.40485829959514552</v>
      </c>
      <c r="M26" s="33">
        <v>1819</v>
      </c>
      <c r="N26" s="30">
        <v>25.448275862068968</v>
      </c>
      <c r="O26" s="33">
        <v>7487</v>
      </c>
      <c r="P26" s="30">
        <v>19.657983058973947</v>
      </c>
    </row>
    <row r="27" spans="1:16" x14ac:dyDescent="0.25">
      <c r="A27" s="8"/>
      <c r="B27" s="18" t="s">
        <v>26</v>
      </c>
      <c r="C27" s="33">
        <f t="shared" si="1"/>
        <v>14789</v>
      </c>
      <c r="D27" s="33">
        <v>13425</v>
      </c>
      <c r="E27" s="30">
        <f t="shared" si="0"/>
        <v>10.160148975791428</v>
      </c>
      <c r="F27" s="34">
        <f t="shared" si="2"/>
        <v>9.0344136693629395E-2</v>
      </c>
      <c r="G27" s="33">
        <v>14049</v>
      </c>
      <c r="H27" s="30">
        <v>10.145041160329281</v>
      </c>
      <c r="I27" s="33">
        <v>67</v>
      </c>
      <c r="J27" s="30">
        <v>-9.4594594594594632</v>
      </c>
      <c r="K27" s="33">
        <v>118</v>
      </c>
      <c r="L27" s="30">
        <v>247.05882352941177</v>
      </c>
      <c r="M27" s="33">
        <v>103</v>
      </c>
      <c r="N27" s="30">
        <v>15.730337078651679</v>
      </c>
      <c r="O27" s="33">
        <v>452</v>
      </c>
      <c r="P27" s="30">
        <v>-4.4397463002114108</v>
      </c>
    </row>
    <row r="28" spans="1:16" x14ac:dyDescent="0.25">
      <c r="A28" s="8"/>
      <c r="B28" s="18" t="s">
        <v>29</v>
      </c>
      <c r="C28" s="33">
        <f t="shared" si="1"/>
        <v>4068</v>
      </c>
      <c r="D28" s="33">
        <v>3122</v>
      </c>
      <c r="E28" s="30">
        <f t="shared" si="0"/>
        <v>30.301089045483653</v>
      </c>
      <c r="F28" s="34">
        <f t="shared" si="2"/>
        <v>2.4850899186536241E-2</v>
      </c>
      <c r="G28" s="33">
        <v>2647</v>
      </c>
      <c r="H28" s="30">
        <v>49.463579898362497</v>
      </c>
      <c r="I28" s="33">
        <v>454</v>
      </c>
      <c r="J28" s="30">
        <v>-15.613382899628247</v>
      </c>
      <c r="K28" s="33">
        <v>60</v>
      </c>
      <c r="L28" s="30">
        <v>7.1428571428571397</v>
      </c>
      <c r="M28" s="33">
        <v>391</v>
      </c>
      <c r="N28" s="30">
        <v>37.192982456140356</v>
      </c>
      <c r="O28" s="33">
        <v>516</v>
      </c>
      <c r="P28" s="30">
        <v>9.322033898305083</v>
      </c>
    </row>
    <row r="29" spans="1:16" x14ac:dyDescent="0.25">
      <c r="A29" s="8"/>
      <c r="B29" s="18" t="s">
        <v>30</v>
      </c>
      <c r="C29" s="33">
        <f t="shared" si="1"/>
        <v>100318</v>
      </c>
      <c r="D29" s="33">
        <v>84729</v>
      </c>
      <c r="E29" s="30">
        <f t="shared" si="0"/>
        <v>18.398659254800599</v>
      </c>
      <c r="F29" s="34">
        <f t="shared" si="2"/>
        <v>0.61283001587879604</v>
      </c>
      <c r="G29" s="33">
        <v>24810</v>
      </c>
      <c r="H29" s="30">
        <v>11.006711409395976</v>
      </c>
      <c r="I29" s="33">
        <v>7600</v>
      </c>
      <c r="J29" s="30">
        <v>-4.9643616356133569</v>
      </c>
      <c r="K29" s="33">
        <v>3338</v>
      </c>
      <c r="L29" s="30">
        <v>4.5084533500313162</v>
      </c>
      <c r="M29" s="33">
        <v>9150</v>
      </c>
      <c r="N29" s="30">
        <v>79.870257519166501</v>
      </c>
      <c r="O29" s="33">
        <v>55420</v>
      </c>
      <c r="P29" s="30">
        <v>20.214312053968463</v>
      </c>
    </row>
    <row r="30" spans="1:16" x14ac:dyDescent="0.25">
      <c r="A30" s="9"/>
      <c r="B30" s="18" t="s">
        <v>31</v>
      </c>
      <c r="C30" s="33">
        <f>SUM(C5:C29)</f>
        <v>13113511</v>
      </c>
      <c r="D30" s="33">
        <f>SUM(D5:D29)</f>
        <v>8401391</v>
      </c>
      <c r="E30" s="30">
        <f t="shared" si="0"/>
        <v>56.087378863809569</v>
      </c>
      <c r="F30" s="34">
        <f t="shared" si="2"/>
        <v>80.108785605342675</v>
      </c>
      <c r="G30" s="33">
        <f>SUM(G5:G29)</f>
        <v>10933072</v>
      </c>
      <c r="H30" s="30">
        <v>58.971376325649395</v>
      </c>
      <c r="I30" s="33">
        <f>SUM(I5:I29)</f>
        <v>116363</v>
      </c>
      <c r="J30" s="30">
        <v>14.789239526097209</v>
      </c>
      <c r="K30" s="33">
        <f>SUM(K5:K29)</f>
        <v>30143</v>
      </c>
      <c r="L30" s="30">
        <v>10.868765631896427</v>
      </c>
      <c r="M30" s="33">
        <f>SUM(M5:M29)</f>
        <v>393877</v>
      </c>
      <c r="N30" s="30">
        <v>41.103241730881535</v>
      </c>
      <c r="O30" s="33">
        <f>SUM(O5:O29)</f>
        <v>1640056</v>
      </c>
      <c r="P30" s="30">
        <v>46.918007322358449</v>
      </c>
    </row>
    <row r="31" spans="1:16" x14ac:dyDescent="0.25">
      <c r="A31" s="10" t="s">
        <v>32</v>
      </c>
      <c r="B31" s="18" t="s">
        <v>33</v>
      </c>
      <c r="C31" s="33">
        <f t="shared" ref="C31:C35" si="3">SUM(G31,I31,K31,M31,O31)</f>
        <v>1320108</v>
      </c>
      <c r="D31" s="33">
        <v>1086415</v>
      </c>
      <c r="E31" s="30">
        <f t="shared" si="0"/>
        <v>21.510472517408164</v>
      </c>
      <c r="F31" s="34">
        <f t="shared" si="2"/>
        <v>8.064373358736475</v>
      </c>
      <c r="G31" s="33">
        <v>1048701</v>
      </c>
      <c r="H31" s="30">
        <v>23.226831391967174</v>
      </c>
      <c r="I31" s="33">
        <v>3130</v>
      </c>
      <c r="J31" s="30">
        <v>-0.88663711209626683</v>
      </c>
      <c r="K31" s="33">
        <v>39250</v>
      </c>
      <c r="L31" s="30">
        <v>15.17356729950996</v>
      </c>
      <c r="M31" s="33">
        <v>7184</v>
      </c>
      <c r="N31" s="30">
        <v>24.895688456189148</v>
      </c>
      <c r="O31" s="33">
        <v>221843</v>
      </c>
      <c r="P31" s="30">
        <v>15.307209721767423</v>
      </c>
    </row>
    <row r="32" spans="1:16" x14ac:dyDescent="0.25">
      <c r="A32" s="8"/>
      <c r="B32" s="18" t="s">
        <v>34</v>
      </c>
      <c r="C32" s="33">
        <f t="shared" si="3"/>
        <v>254332</v>
      </c>
      <c r="D32" s="33">
        <v>201849</v>
      </c>
      <c r="E32" s="30">
        <f t="shared" si="0"/>
        <v>26.001119648846416</v>
      </c>
      <c r="F32" s="34">
        <f t="shared" si="2"/>
        <v>1.553682126821567</v>
      </c>
      <c r="G32" s="33">
        <v>203356</v>
      </c>
      <c r="H32" s="30">
        <v>29.297168071821879</v>
      </c>
      <c r="I32" s="33">
        <v>398</v>
      </c>
      <c r="J32" s="30">
        <v>5.5702917771883298</v>
      </c>
      <c r="K32" s="33">
        <v>451</v>
      </c>
      <c r="L32" s="30">
        <v>-3.426124197002145</v>
      </c>
      <c r="M32" s="33">
        <v>739</v>
      </c>
      <c r="N32" s="30">
        <v>13.517665130568357</v>
      </c>
      <c r="O32" s="33">
        <v>49388</v>
      </c>
      <c r="P32" s="30">
        <v>14.653171139381559</v>
      </c>
    </row>
    <row r="33" spans="1:16" x14ac:dyDescent="0.25">
      <c r="A33" s="8"/>
      <c r="B33" s="18" t="s">
        <v>35</v>
      </c>
      <c r="C33" s="33">
        <f t="shared" si="3"/>
        <v>33292</v>
      </c>
      <c r="D33" s="33">
        <v>22854</v>
      </c>
      <c r="E33" s="30">
        <f t="shared" si="0"/>
        <v>45.672529972871281</v>
      </c>
      <c r="F33" s="34">
        <f t="shared" si="2"/>
        <v>0.20337663119915547</v>
      </c>
      <c r="G33" s="33">
        <v>26430</v>
      </c>
      <c r="H33" s="30">
        <v>54.083833731708729</v>
      </c>
      <c r="I33" s="33">
        <v>610</v>
      </c>
      <c r="J33" s="30">
        <v>23.481781376518217</v>
      </c>
      <c r="K33" s="33">
        <v>181</v>
      </c>
      <c r="L33" s="30">
        <v>132.05128205128207</v>
      </c>
      <c r="M33" s="33">
        <v>494</v>
      </c>
      <c r="N33" s="30">
        <v>11.764705882352944</v>
      </c>
      <c r="O33" s="33">
        <v>5577</v>
      </c>
      <c r="P33" s="30">
        <v>18.988692127160235</v>
      </c>
    </row>
    <row r="34" spans="1:16" x14ac:dyDescent="0.25">
      <c r="A34" s="8"/>
      <c r="B34" s="18" t="s">
        <v>36</v>
      </c>
      <c r="C34" s="33">
        <f t="shared" si="3"/>
        <v>57888</v>
      </c>
      <c r="D34" s="33">
        <v>22141</v>
      </c>
      <c r="E34" s="30">
        <f t="shared" si="0"/>
        <v>161.45160561853572</v>
      </c>
      <c r="F34" s="34">
        <f t="shared" si="2"/>
        <v>0.35363049461902896</v>
      </c>
      <c r="G34" s="33">
        <v>51137</v>
      </c>
      <c r="H34" s="30">
        <v>177.66194277026659</v>
      </c>
      <c r="I34" s="33">
        <v>60</v>
      </c>
      <c r="J34" s="30">
        <v>-23.076923076923073</v>
      </c>
      <c r="K34" s="33">
        <v>94</v>
      </c>
      <c r="L34" s="30">
        <v>11.904761904761907</v>
      </c>
      <c r="M34" s="33">
        <v>929</v>
      </c>
      <c r="N34" s="30">
        <v>13.569682151589246</v>
      </c>
      <c r="O34" s="33">
        <v>5668</v>
      </c>
      <c r="P34" s="30">
        <v>106.5597667638484</v>
      </c>
    </row>
    <row r="35" spans="1:16" x14ac:dyDescent="0.25">
      <c r="A35" s="8"/>
      <c r="B35" s="18" t="s">
        <v>37</v>
      </c>
      <c r="C35" s="33">
        <f t="shared" si="3"/>
        <v>53891</v>
      </c>
      <c r="D35" s="33">
        <v>39968</v>
      </c>
      <c r="E35" s="30">
        <f t="shared" si="0"/>
        <v>34.835368294635714</v>
      </c>
      <c r="F35" s="34">
        <f t="shared" si="2"/>
        <v>0.32921332548220855</v>
      </c>
      <c r="G35" s="33">
        <v>41544</v>
      </c>
      <c r="H35" s="30">
        <v>41.919174666074532</v>
      </c>
      <c r="I35" s="33">
        <v>197</v>
      </c>
      <c r="J35" s="30">
        <v>-28.102189781021902</v>
      </c>
      <c r="K35" s="33">
        <v>458</v>
      </c>
      <c r="L35" s="30">
        <v>16.836734693877542</v>
      </c>
      <c r="M35" s="33">
        <v>1214</v>
      </c>
      <c r="N35" s="30">
        <v>12.199630314232902</v>
      </c>
      <c r="O35" s="33">
        <v>10478</v>
      </c>
      <c r="P35" s="30">
        <v>17.111881077456136</v>
      </c>
    </row>
    <row r="36" spans="1:16" x14ac:dyDescent="0.25">
      <c r="A36" s="9"/>
      <c r="B36" s="18" t="s">
        <v>38</v>
      </c>
      <c r="C36" s="33">
        <f>SUM(C31:C35)</f>
        <v>1719511</v>
      </c>
      <c r="D36" s="33">
        <f>SUM(D31:D35)</f>
        <v>1373227</v>
      </c>
      <c r="E36" s="30">
        <f t="shared" si="0"/>
        <v>25.216806835286508</v>
      </c>
      <c r="F36" s="34">
        <f t="shared" si="2"/>
        <v>10.504275936858434</v>
      </c>
      <c r="G36" s="33">
        <f>SUM(G31:G35)</f>
        <v>1371168</v>
      </c>
      <c r="H36" s="30">
        <v>27.769919321923965</v>
      </c>
      <c r="I36" s="33">
        <f>SUM(I31:I35)</f>
        <v>4395</v>
      </c>
      <c r="J36" s="30">
        <v>0.31956174389409231</v>
      </c>
      <c r="K36" s="33">
        <f>SUM(K31:K35)</f>
        <v>40434</v>
      </c>
      <c r="L36" s="30">
        <v>15.196581196581205</v>
      </c>
      <c r="M36" s="33">
        <f>SUM(M31:M35)</f>
        <v>10560</v>
      </c>
      <c r="N36" s="30">
        <v>20.75471698113207</v>
      </c>
      <c r="O36" s="33">
        <f>SUM(O31:O35)</f>
        <v>292954</v>
      </c>
      <c r="P36" s="30">
        <v>16.322211501427454</v>
      </c>
    </row>
    <row r="37" spans="1:16" x14ac:dyDescent="0.25">
      <c r="A37" s="10" t="s">
        <v>39</v>
      </c>
      <c r="B37" s="18" t="s">
        <v>40</v>
      </c>
      <c r="C37" s="33">
        <f t="shared" ref="C37:C59" si="4">SUM(G37,I37,K37,M37,O37)</f>
        <v>197198</v>
      </c>
      <c r="D37" s="33">
        <v>158775</v>
      </c>
      <c r="E37" s="30">
        <f t="shared" si="0"/>
        <v>24.199653597858607</v>
      </c>
      <c r="F37" s="34">
        <f t="shared" si="2"/>
        <v>1.2046577231530415</v>
      </c>
      <c r="G37" s="33">
        <v>121371</v>
      </c>
      <c r="H37" s="30">
        <v>40.154507032494969</v>
      </c>
      <c r="I37" s="33">
        <v>1157</v>
      </c>
      <c r="J37" s="30">
        <v>18.423746161719556</v>
      </c>
      <c r="K37" s="33">
        <v>151</v>
      </c>
      <c r="L37" s="30">
        <v>2.0270270270270174</v>
      </c>
      <c r="M37" s="33">
        <v>3598</v>
      </c>
      <c r="N37" s="30">
        <v>31.122448979591844</v>
      </c>
      <c r="O37" s="33">
        <v>70921</v>
      </c>
      <c r="P37" s="30">
        <v>3.82532060666394</v>
      </c>
    </row>
    <row r="38" spans="1:16" x14ac:dyDescent="0.25">
      <c r="A38" s="8"/>
      <c r="B38" s="18" t="s">
        <v>41</v>
      </c>
      <c r="C38" s="33">
        <f t="shared" si="4"/>
        <v>147493</v>
      </c>
      <c r="D38" s="33">
        <v>121376</v>
      </c>
      <c r="E38" s="30">
        <f t="shared" si="0"/>
        <v>21.51743343000263</v>
      </c>
      <c r="F38" s="34">
        <f t="shared" si="2"/>
        <v>0.90101614398224905</v>
      </c>
      <c r="G38" s="33">
        <v>130722</v>
      </c>
      <c r="H38" s="30">
        <v>23.222668401108535</v>
      </c>
      <c r="I38" s="33">
        <v>801</v>
      </c>
      <c r="J38" s="30">
        <v>-19.172552976791124</v>
      </c>
      <c r="K38" s="33">
        <v>298</v>
      </c>
      <c r="L38" s="30">
        <v>32.444444444444457</v>
      </c>
      <c r="M38" s="33">
        <v>1024</v>
      </c>
      <c r="N38" s="30">
        <v>9.8712446351931327</v>
      </c>
      <c r="O38" s="33">
        <v>14648</v>
      </c>
      <c r="P38" s="30">
        <v>11.459443007152647</v>
      </c>
    </row>
    <row r="39" spans="1:16" x14ac:dyDescent="0.25">
      <c r="A39" s="8"/>
      <c r="B39" s="18" t="s">
        <v>42</v>
      </c>
      <c r="C39" s="33">
        <f t="shared" si="4"/>
        <v>157185</v>
      </c>
      <c r="D39" s="33">
        <v>132720</v>
      </c>
      <c r="E39" s="30">
        <f t="shared" si="0"/>
        <v>18.433544303797468</v>
      </c>
      <c r="F39" s="34">
        <f t="shared" si="2"/>
        <v>0.96022335020543237</v>
      </c>
      <c r="G39" s="33">
        <v>132698</v>
      </c>
      <c r="H39" s="30">
        <v>22.694701025399212</v>
      </c>
      <c r="I39" s="33">
        <v>1866</v>
      </c>
      <c r="J39" s="30">
        <v>-2.1499737808075459</v>
      </c>
      <c r="K39" s="33">
        <v>254</v>
      </c>
      <c r="L39" s="30">
        <v>14.414414414414424</v>
      </c>
      <c r="M39" s="33">
        <v>4646</v>
      </c>
      <c r="N39" s="30">
        <v>18.128654970760238</v>
      </c>
      <c r="O39" s="33">
        <v>17721</v>
      </c>
      <c r="P39" s="30">
        <v>-4.2366927857335863</v>
      </c>
    </row>
    <row r="40" spans="1:16" x14ac:dyDescent="0.25">
      <c r="A40" s="8"/>
      <c r="B40" s="18" t="s">
        <v>43</v>
      </c>
      <c r="C40" s="33">
        <f t="shared" si="4"/>
        <v>164508</v>
      </c>
      <c r="D40" s="33">
        <v>133406</v>
      </c>
      <c r="E40" s="30">
        <f t="shared" si="0"/>
        <v>23.313793982279662</v>
      </c>
      <c r="F40" s="34">
        <f t="shared" si="2"/>
        <v>1.0049586340655612</v>
      </c>
      <c r="G40" s="33">
        <v>141031</v>
      </c>
      <c r="H40" s="30">
        <v>27.976152666491227</v>
      </c>
      <c r="I40" s="33">
        <v>1852</v>
      </c>
      <c r="J40" s="30">
        <v>11.298076923076916</v>
      </c>
      <c r="K40" s="33">
        <v>615</v>
      </c>
      <c r="L40" s="30">
        <v>7.8947368421052655</v>
      </c>
      <c r="M40" s="33">
        <v>7009</v>
      </c>
      <c r="N40" s="30">
        <v>15.947063688999163</v>
      </c>
      <c r="O40" s="33">
        <v>14001</v>
      </c>
      <c r="P40" s="30">
        <v>-6.1972397159319348</v>
      </c>
    </row>
    <row r="41" spans="1:16" x14ac:dyDescent="0.25">
      <c r="A41" s="8"/>
      <c r="B41" s="18" t="s">
        <v>44</v>
      </c>
      <c r="C41" s="33">
        <f t="shared" si="4"/>
        <v>63423</v>
      </c>
      <c r="D41" s="33">
        <v>47631</v>
      </c>
      <c r="E41" s="30">
        <f t="shared" si="0"/>
        <v>33.154878125590479</v>
      </c>
      <c r="F41" s="34">
        <f t="shared" si="2"/>
        <v>0.38744311187504615</v>
      </c>
      <c r="G41" s="33">
        <v>52909</v>
      </c>
      <c r="H41" s="30">
        <v>36.666322260680893</v>
      </c>
      <c r="I41" s="33">
        <v>510</v>
      </c>
      <c r="J41" s="30">
        <v>11.353711790393017</v>
      </c>
      <c r="K41" s="33">
        <v>98</v>
      </c>
      <c r="L41" s="30">
        <v>-14.782608695652177</v>
      </c>
      <c r="M41" s="33">
        <v>1207</v>
      </c>
      <c r="N41" s="30">
        <v>32.346491228070185</v>
      </c>
      <c r="O41" s="33">
        <v>8699</v>
      </c>
      <c r="P41" s="30">
        <v>17.047900968783637</v>
      </c>
    </row>
    <row r="42" spans="1:16" x14ac:dyDescent="0.25">
      <c r="A42" s="8"/>
      <c r="B42" s="18" t="s">
        <v>45</v>
      </c>
      <c r="C42" s="33">
        <f t="shared" si="4"/>
        <v>55038</v>
      </c>
      <c r="D42" s="33">
        <v>49225</v>
      </c>
      <c r="E42" s="30">
        <f t="shared" si="0"/>
        <v>11.80904012188928</v>
      </c>
      <c r="F42" s="34">
        <f t="shared" si="2"/>
        <v>0.33622020389099838</v>
      </c>
      <c r="G42" s="33">
        <v>41194</v>
      </c>
      <c r="H42" s="30">
        <v>17.676969662343602</v>
      </c>
      <c r="I42" s="33">
        <v>190</v>
      </c>
      <c r="J42" s="30">
        <v>18.75</v>
      </c>
      <c r="K42" s="33">
        <v>137</v>
      </c>
      <c r="L42" s="30">
        <v>41.237113402061865</v>
      </c>
      <c r="M42" s="33">
        <v>1088</v>
      </c>
      <c r="N42" s="30">
        <v>-0.72992700729926918</v>
      </c>
      <c r="O42" s="33">
        <v>12429</v>
      </c>
      <c r="P42" s="30">
        <v>-3.3965490439919144</v>
      </c>
    </row>
    <row r="43" spans="1:16" x14ac:dyDescent="0.25">
      <c r="A43" s="8"/>
      <c r="B43" s="18" t="s">
        <v>46</v>
      </c>
      <c r="C43" s="33">
        <f t="shared" si="4"/>
        <v>22414</v>
      </c>
      <c r="D43" s="33">
        <v>15976</v>
      </c>
      <c r="E43" s="30">
        <f t="shared" si="0"/>
        <v>40.297946920380582</v>
      </c>
      <c r="F43" s="34">
        <f t="shared" si="2"/>
        <v>0.13692430048353571</v>
      </c>
      <c r="G43" s="33">
        <v>6158</v>
      </c>
      <c r="H43" s="30">
        <v>32.060904996783179</v>
      </c>
      <c r="I43" s="33">
        <v>529</v>
      </c>
      <c r="J43" s="30">
        <v>28.087167070217923</v>
      </c>
      <c r="K43" s="33">
        <v>59</v>
      </c>
      <c r="L43" s="30">
        <v>-18.055555555555557</v>
      </c>
      <c r="M43" s="33">
        <v>355</v>
      </c>
      <c r="N43" s="30">
        <v>62.844036697247695</v>
      </c>
      <c r="O43" s="33">
        <v>15313</v>
      </c>
      <c r="P43" s="30">
        <v>44.326107445805853</v>
      </c>
    </row>
    <row r="44" spans="1:16" x14ac:dyDescent="0.25">
      <c r="A44" s="8"/>
      <c r="B44" s="18" t="s">
        <v>48</v>
      </c>
      <c r="C44" s="33">
        <f t="shared" si="4"/>
        <v>47031</v>
      </c>
      <c r="D44" s="33">
        <v>34508</v>
      </c>
      <c r="E44" s="30">
        <f t="shared" si="0"/>
        <v>36.290135620725628</v>
      </c>
      <c r="F44" s="34">
        <f t="shared" si="2"/>
        <v>0.28730645025614204</v>
      </c>
      <c r="G44" s="33">
        <v>42031</v>
      </c>
      <c r="H44" s="30">
        <v>39.281572058190008</v>
      </c>
      <c r="I44" s="33">
        <v>217</v>
      </c>
      <c r="J44" s="30">
        <v>27.647058823529402</v>
      </c>
      <c r="K44" s="33">
        <v>146</v>
      </c>
      <c r="L44" s="30">
        <v>25.862068965517238</v>
      </c>
      <c r="M44" s="33">
        <v>1636</v>
      </c>
      <c r="N44" s="30">
        <v>22.822822822822818</v>
      </c>
      <c r="O44" s="33">
        <v>3001</v>
      </c>
      <c r="P44" s="30">
        <v>10.615554736454103</v>
      </c>
    </row>
    <row r="45" spans="1:16" x14ac:dyDescent="0.25">
      <c r="A45" s="8"/>
      <c r="B45" s="18" t="s">
        <v>53</v>
      </c>
      <c r="C45" s="33">
        <f t="shared" si="4"/>
        <v>16017</v>
      </c>
      <c r="D45" s="33">
        <v>11785</v>
      </c>
      <c r="E45" s="30">
        <f t="shared" si="0"/>
        <v>35.910055154857879</v>
      </c>
      <c r="F45" s="34">
        <f t="shared" si="2"/>
        <v>9.7845833891531675E-2</v>
      </c>
      <c r="G45" s="33">
        <v>10551</v>
      </c>
      <c r="H45" s="30">
        <v>36.812759336099575</v>
      </c>
      <c r="I45" s="33">
        <v>123</v>
      </c>
      <c r="J45" s="30">
        <v>5.1282051282051322</v>
      </c>
      <c r="K45" s="33">
        <v>160</v>
      </c>
      <c r="L45" s="30">
        <v>142.42424242424244</v>
      </c>
      <c r="M45" s="33">
        <v>143</v>
      </c>
      <c r="N45" s="30">
        <v>18.181818181818187</v>
      </c>
      <c r="O45" s="33">
        <v>5040</v>
      </c>
      <c r="P45" s="30">
        <v>33.722472804457418</v>
      </c>
    </row>
    <row r="46" spans="1:16" x14ac:dyDescent="0.25">
      <c r="A46" s="8"/>
      <c r="B46" s="18" t="s">
        <v>47</v>
      </c>
      <c r="C46" s="33">
        <f t="shared" si="4"/>
        <v>12192</v>
      </c>
      <c r="D46" s="33">
        <v>10690</v>
      </c>
      <c r="E46" s="30">
        <f t="shared" si="0"/>
        <v>14.050514499532273</v>
      </c>
      <c r="F46" s="34">
        <f t="shared" si="2"/>
        <v>7.4479391072332785E-2</v>
      </c>
      <c r="G46" s="33">
        <v>10916</v>
      </c>
      <c r="H46" s="30">
        <v>15.942644715878917</v>
      </c>
      <c r="I46" s="33">
        <v>239</v>
      </c>
      <c r="J46" s="30">
        <v>-2.0491803278688492</v>
      </c>
      <c r="K46" s="33">
        <v>37</v>
      </c>
      <c r="L46" s="30">
        <v>-17.777777777777782</v>
      </c>
      <c r="M46" s="33">
        <v>388</v>
      </c>
      <c r="N46" s="30">
        <v>12.138728323699421</v>
      </c>
      <c r="O46" s="33">
        <v>612</v>
      </c>
      <c r="P46" s="30">
        <v>-4.3749999999999956</v>
      </c>
    </row>
    <row r="47" spans="1:16" x14ac:dyDescent="0.25">
      <c r="A47" s="8"/>
      <c r="B47" s="18" t="s">
        <v>49</v>
      </c>
      <c r="C47" s="33">
        <f t="shared" si="4"/>
        <v>20837</v>
      </c>
      <c r="D47" s="33">
        <v>18974</v>
      </c>
      <c r="E47" s="30">
        <f t="shared" si="0"/>
        <v>9.8186992726889457</v>
      </c>
      <c r="F47" s="34">
        <f t="shared" si="2"/>
        <v>0.12729060628069211</v>
      </c>
      <c r="G47" s="33">
        <v>18457</v>
      </c>
      <c r="H47" s="30">
        <v>7.3893058707162451</v>
      </c>
      <c r="I47" s="33">
        <v>201</v>
      </c>
      <c r="J47" s="30">
        <v>-1.4705882352941124</v>
      </c>
      <c r="K47" s="33">
        <v>47</v>
      </c>
      <c r="L47" s="30">
        <v>-11.32075471698113</v>
      </c>
      <c r="M47" s="33">
        <v>568</v>
      </c>
      <c r="N47" s="30">
        <v>-3.8917089678511041</v>
      </c>
      <c r="O47" s="33">
        <v>1564</v>
      </c>
      <c r="P47" s="30">
        <v>66.560170394036206</v>
      </c>
    </row>
    <row r="48" spans="1:16" x14ac:dyDescent="0.25">
      <c r="A48" s="8"/>
      <c r="B48" s="18" t="s">
        <v>50</v>
      </c>
      <c r="C48" s="33">
        <f t="shared" si="4"/>
        <v>43539</v>
      </c>
      <c r="D48" s="33">
        <v>29192</v>
      </c>
      <c r="E48" s="30">
        <f t="shared" si="0"/>
        <v>49.147026582625372</v>
      </c>
      <c r="F48" s="34">
        <f t="shared" si="2"/>
        <v>0.26597426245884986</v>
      </c>
      <c r="G48" s="33">
        <v>32592</v>
      </c>
      <c r="H48" s="30">
        <v>56.556825823806321</v>
      </c>
      <c r="I48" s="33">
        <v>164</v>
      </c>
      <c r="J48" s="30">
        <v>10.067114093959727</v>
      </c>
      <c r="K48" s="33">
        <v>45</v>
      </c>
      <c r="L48" s="30">
        <v>7.1428571428571397</v>
      </c>
      <c r="M48" s="33">
        <v>622</v>
      </c>
      <c r="N48" s="30">
        <v>38.839285714285722</v>
      </c>
      <c r="O48" s="33">
        <v>10116</v>
      </c>
      <c r="P48" s="30">
        <v>30.782159017453136</v>
      </c>
    </row>
    <row r="49" spans="1:16" x14ac:dyDescent="0.25">
      <c r="A49" s="8"/>
      <c r="B49" s="18" t="s">
        <v>54</v>
      </c>
      <c r="C49" s="33">
        <f t="shared" si="4"/>
        <v>25819</v>
      </c>
      <c r="D49" s="33">
        <v>20217</v>
      </c>
      <c r="E49" s="30">
        <f t="shared" si="0"/>
        <v>27.709353514369095</v>
      </c>
      <c r="F49" s="34">
        <f t="shared" si="2"/>
        <v>0.15772501624807747</v>
      </c>
      <c r="G49" s="33">
        <v>23505</v>
      </c>
      <c r="H49" s="30">
        <v>25.380060809729564</v>
      </c>
      <c r="I49" s="33">
        <v>44</v>
      </c>
      <c r="J49" s="30">
        <v>-22.807017543859654</v>
      </c>
      <c r="K49" s="33">
        <v>25</v>
      </c>
      <c r="L49" s="30">
        <v>4.1666666666666741</v>
      </c>
      <c r="M49" s="33">
        <v>613</v>
      </c>
      <c r="N49" s="30">
        <v>27.974947807933191</v>
      </c>
      <c r="O49" s="33">
        <v>1632</v>
      </c>
      <c r="P49" s="30">
        <v>79.340659340659343</v>
      </c>
    </row>
    <row r="50" spans="1:16" x14ac:dyDescent="0.25">
      <c r="A50" s="8"/>
      <c r="B50" s="18" t="s">
        <v>59</v>
      </c>
      <c r="C50" s="33">
        <f t="shared" si="4"/>
        <v>13919</v>
      </c>
      <c r="D50" s="33">
        <v>9536</v>
      </c>
      <c r="E50" s="30">
        <f t="shared" si="0"/>
        <v>45.962667785234899</v>
      </c>
      <c r="F50" s="34">
        <f t="shared" si="2"/>
        <v>8.5029416366125335E-2</v>
      </c>
      <c r="G50" s="33">
        <v>11949</v>
      </c>
      <c r="H50" s="30">
        <v>48.841554559043352</v>
      </c>
      <c r="I50" s="33">
        <v>96</v>
      </c>
      <c r="J50" s="30">
        <v>19.999999999999996</v>
      </c>
      <c r="K50" s="33">
        <v>68</v>
      </c>
      <c r="L50" s="30">
        <v>88.888888888888886</v>
      </c>
      <c r="M50" s="33">
        <v>164</v>
      </c>
      <c r="N50" s="30">
        <v>3.7974683544303778</v>
      </c>
      <c r="O50" s="33">
        <v>1642</v>
      </c>
      <c r="P50" s="30">
        <v>33.063209076175035</v>
      </c>
    </row>
    <row r="51" spans="1:16" x14ac:dyDescent="0.25">
      <c r="A51" s="8"/>
      <c r="B51" s="18" t="s">
        <v>55</v>
      </c>
      <c r="C51" s="33">
        <f t="shared" si="4"/>
        <v>15660</v>
      </c>
      <c r="D51" s="33">
        <v>13053</v>
      </c>
      <c r="E51" s="30">
        <f t="shared" si="0"/>
        <v>19.972420133302691</v>
      </c>
      <c r="F51" s="34">
        <f t="shared" si="2"/>
        <v>9.5664965895073131E-2</v>
      </c>
      <c r="G51" s="33">
        <v>13527</v>
      </c>
      <c r="H51" s="30">
        <v>23.500410846343467</v>
      </c>
      <c r="I51" s="33">
        <v>82</v>
      </c>
      <c r="J51" s="30">
        <v>-21.904761904761905</v>
      </c>
      <c r="K51" s="33">
        <v>32</v>
      </c>
      <c r="L51" s="30">
        <v>-42.857142857142861</v>
      </c>
      <c r="M51" s="33">
        <v>291</v>
      </c>
      <c r="N51" s="30">
        <v>1.3937282229965264</v>
      </c>
      <c r="O51" s="33">
        <v>1728</v>
      </c>
      <c r="P51" s="30">
        <v>4.6004842615012143</v>
      </c>
    </row>
    <row r="52" spans="1:16" x14ac:dyDescent="0.25">
      <c r="A52" s="8"/>
      <c r="B52" s="18" t="s">
        <v>52</v>
      </c>
      <c r="C52" s="33">
        <f t="shared" si="4"/>
        <v>13895</v>
      </c>
      <c r="D52" s="33">
        <v>12668</v>
      </c>
      <c r="E52" s="30">
        <f t="shared" si="0"/>
        <v>9.6858225449952595</v>
      </c>
      <c r="F52" s="34">
        <f t="shared" si="2"/>
        <v>8.4882803391573503E-2</v>
      </c>
      <c r="G52" s="33">
        <v>9833</v>
      </c>
      <c r="H52" s="30">
        <v>18.15669310261956</v>
      </c>
      <c r="I52" s="33">
        <v>94</v>
      </c>
      <c r="J52" s="30">
        <v>10.588235294117654</v>
      </c>
      <c r="K52" s="33">
        <v>13</v>
      </c>
      <c r="L52" s="30">
        <v>85.714285714285722</v>
      </c>
      <c r="M52" s="33">
        <v>597</v>
      </c>
      <c r="N52" s="30">
        <v>13.498098859315588</v>
      </c>
      <c r="O52" s="33">
        <v>3358</v>
      </c>
      <c r="P52" s="30">
        <v>-9.924892703862664</v>
      </c>
    </row>
    <row r="53" spans="1:16" x14ac:dyDescent="0.25">
      <c r="A53" s="8"/>
      <c r="B53" s="18" t="s">
        <v>58</v>
      </c>
      <c r="C53" s="33">
        <f t="shared" si="4"/>
        <v>19626</v>
      </c>
      <c r="D53" s="33">
        <v>16878</v>
      </c>
      <c r="E53" s="30">
        <f t="shared" si="0"/>
        <v>16.281549946676144</v>
      </c>
      <c r="F53" s="34">
        <f t="shared" si="2"/>
        <v>0.11989275993976407</v>
      </c>
      <c r="G53" s="33">
        <v>16974</v>
      </c>
      <c r="H53" s="30">
        <v>19.174331250438815</v>
      </c>
      <c r="I53" s="33">
        <v>223</v>
      </c>
      <c r="J53" s="30">
        <v>17.368421052631589</v>
      </c>
      <c r="K53" s="33">
        <v>77</v>
      </c>
      <c r="L53" s="30">
        <v>18.461538461538463</v>
      </c>
      <c r="M53" s="33">
        <v>429</v>
      </c>
      <c r="N53" s="30">
        <v>3.874092009685226</v>
      </c>
      <c r="O53" s="33">
        <v>1923</v>
      </c>
      <c r="P53" s="30">
        <v>-2.2369089984748403</v>
      </c>
    </row>
    <row r="54" spans="1:16" x14ac:dyDescent="0.25">
      <c r="A54" s="8"/>
      <c r="B54" s="18" t="s">
        <v>61</v>
      </c>
      <c r="C54" s="33">
        <f t="shared" si="4"/>
        <v>6112</v>
      </c>
      <c r="D54" s="33">
        <v>3928</v>
      </c>
      <c r="E54" s="30">
        <f t="shared" si="0"/>
        <v>55.600814663951127</v>
      </c>
      <c r="F54" s="34">
        <f t="shared" si="2"/>
        <v>3.7337437519200954E-2</v>
      </c>
      <c r="G54" s="33">
        <v>3148</v>
      </c>
      <c r="H54" s="30">
        <v>60.040671072699546</v>
      </c>
      <c r="I54" s="33">
        <v>59</v>
      </c>
      <c r="J54" s="30">
        <v>-26.249999999999996</v>
      </c>
      <c r="K54" s="33">
        <v>0</v>
      </c>
      <c r="L54" s="30" t="s">
        <v>161</v>
      </c>
      <c r="M54" s="33">
        <v>57</v>
      </c>
      <c r="N54" s="30">
        <v>83.870967741935473</v>
      </c>
      <c r="O54" s="33">
        <v>2848</v>
      </c>
      <c r="P54" s="30">
        <v>53.945945945945951</v>
      </c>
    </row>
    <row r="55" spans="1:16" x14ac:dyDescent="0.25">
      <c r="A55" s="8"/>
      <c r="B55" s="18" t="s">
        <v>57</v>
      </c>
      <c r="C55" s="33">
        <f t="shared" si="4"/>
        <v>10821</v>
      </c>
      <c r="D55" s="33">
        <v>7839</v>
      </c>
      <c r="E55" s="30">
        <f t="shared" si="0"/>
        <v>38.040566398775354</v>
      </c>
      <c r="F55" s="34">
        <f t="shared" si="2"/>
        <v>6.6104124901059144E-2</v>
      </c>
      <c r="G55" s="33">
        <v>7428</v>
      </c>
      <c r="H55" s="30">
        <v>37.810760667903523</v>
      </c>
      <c r="I55" s="33">
        <v>152</v>
      </c>
      <c r="J55" s="30">
        <v>23.577235772357731</v>
      </c>
      <c r="K55" s="33">
        <v>14</v>
      </c>
      <c r="L55" s="30">
        <v>7.6923076923076872</v>
      </c>
      <c r="M55" s="33">
        <v>81</v>
      </c>
      <c r="N55" s="30">
        <v>30.645161290322577</v>
      </c>
      <c r="O55" s="33">
        <v>3146</v>
      </c>
      <c r="P55" s="30">
        <v>39.760106619280307</v>
      </c>
    </row>
    <row r="56" spans="1:16" x14ac:dyDescent="0.25">
      <c r="A56" s="8"/>
      <c r="B56" s="18" t="s">
        <v>60</v>
      </c>
      <c r="C56" s="33">
        <f t="shared" si="4"/>
        <v>6494</v>
      </c>
      <c r="D56" s="33">
        <v>4547</v>
      </c>
      <c r="E56" s="30">
        <f t="shared" si="0"/>
        <v>42.819441389927412</v>
      </c>
      <c r="F56" s="34">
        <f t="shared" si="2"/>
        <v>3.9671027364151012E-2</v>
      </c>
      <c r="G56" s="33">
        <v>4348</v>
      </c>
      <c r="H56" s="30">
        <v>38.869370808048551</v>
      </c>
      <c r="I56" s="33">
        <v>16</v>
      </c>
      <c r="J56" s="30">
        <v>45.45454545454546</v>
      </c>
      <c r="K56" s="33">
        <v>9</v>
      </c>
      <c r="L56" s="30">
        <v>-50</v>
      </c>
      <c r="M56" s="33">
        <v>112</v>
      </c>
      <c r="N56" s="30">
        <v>13.131313131313128</v>
      </c>
      <c r="O56" s="33">
        <v>2009</v>
      </c>
      <c r="P56" s="30">
        <v>55.978260869565212</v>
      </c>
    </row>
    <row r="57" spans="1:16" x14ac:dyDescent="0.25">
      <c r="A57" s="8"/>
      <c r="B57" s="18" t="s">
        <v>51</v>
      </c>
      <c r="C57" s="33">
        <f t="shared" si="4"/>
        <v>15730</v>
      </c>
      <c r="D57" s="33">
        <v>13564</v>
      </c>
      <c r="E57" s="30">
        <f t="shared" si="0"/>
        <v>15.96874078442938</v>
      </c>
      <c r="F57" s="34">
        <f t="shared" si="2"/>
        <v>9.6092587070849306E-2</v>
      </c>
      <c r="G57" s="33">
        <v>13619</v>
      </c>
      <c r="H57" s="30">
        <v>15.748767635560078</v>
      </c>
      <c r="I57" s="33">
        <v>262</v>
      </c>
      <c r="J57" s="30">
        <v>32.994923857868017</v>
      </c>
      <c r="K57" s="33">
        <v>32</v>
      </c>
      <c r="L57" s="30">
        <v>45.45454545454546</v>
      </c>
      <c r="M57" s="33">
        <v>437</v>
      </c>
      <c r="N57" s="30">
        <v>12.339331619537287</v>
      </c>
      <c r="O57" s="33">
        <v>1380</v>
      </c>
      <c r="P57" s="30">
        <v>15.96638655462186</v>
      </c>
    </row>
    <row r="58" spans="1:16" x14ac:dyDescent="0.25">
      <c r="A58" s="8"/>
      <c r="B58" s="18" t="s">
        <v>56</v>
      </c>
      <c r="C58" s="33">
        <f t="shared" si="4"/>
        <v>12317</v>
      </c>
      <c r="D58" s="33">
        <v>9244</v>
      </c>
      <c r="E58" s="30">
        <f t="shared" si="0"/>
        <v>33.24318476849848</v>
      </c>
      <c r="F58" s="34">
        <f t="shared" si="2"/>
        <v>7.5243000314790268E-2</v>
      </c>
      <c r="G58" s="33">
        <v>10800</v>
      </c>
      <c r="H58" s="30">
        <v>38.497050525775833</v>
      </c>
      <c r="I58" s="33">
        <v>78</v>
      </c>
      <c r="J58" s="30">
        <v>-12.35955056179775</v>
      </c>
      <c r="K58" s="33">
        <v>20</v>
      </c>
      <c r="L58" s="30">
        <v>-13.043478260869568</v>
      </c>
      <c r="M58" s="33">
        <v>149</v>
      </c>
      <c r="N58" s="30">
        <v>69.318181818181813</v>
      </c>
      <c r="O58" s="33">
        <v>1270</v>
      </c>
      <c r="P58" s="30">
        <v>1.9261637239165408</v>
      </c>
    </row>
    <row r="59" spans="1:16" x14ac:dyDescent="0.25">
      <c r="A59" s="8"/>
      <c r="B59" s="18" t="s">
        <v>62</v>
      </c>
      <c r="C59" s="33">
        <f t="shared" si="4"/>
        <v>53685</v>
      </c>
      <c r="D59" s="33">
        <v>42327</v>
      </c>
      <c r="E59" s="30">
        <f t="shared" si="0"/>
        <v>26.833935785668729</v>
      </c>
      <c r="F59" s="34">
        <f t="shared" si="2"/>
        <v>0.32795489745063866</v>
      </c>
      <c r="G59" s="33">
        <v>40424</v>
      </c>
      <c r="H59" s="30">
        <v>30.606442441278148</v>
      </c>
      <c r="I59" s="33">
        <v>587</v>
      </c>
      <c r="J59" s="30">
        <v>41.44578313253011</v>
      </c>
      <c r="K59" s="33">
        <v>308</v>
      </c>
      <c r="L59" s="30">
        <v>-1.2820512820512775</v>
      </c>
      <c r="M59" s="33">
        <v>1869</v>
      </c>
      <c r="N59" s="30">
        <v>25.689307330195032</v>
      </c>
      <c r="O59" s="33">
        <v>10497</v>
      </c>
      <c r="P59" s="30">
        <v>14.571054354944346</v>
      </c>
    </row>
    <row r="60" spans="1:16" x14ac:dyDescent="0.25">
      <c r="A60" s="9"/>
      <c r="B60" s="18" t="s">
        <v>63</v>
      </c>
      <c r="C60" s="33">
        <f>SUM(C37:C59)</f>
        <v>1140953</v>
      </c>
      <c r="D60" s="33">
        <f>SUM(D37:D59)</f>
        <v>918059</v>
      </c>
      <c r="E60" s="30">
        <f t="shared" si="0"/>
        <v>24.278831752643359</v>
      </c>
      <c r="F60" s="34">
        <f t="shared" si="2"/>
        <v>6.969938048076715</v>
      </c>
      <c r="G60" s="33">
        <f>SUM(G37:G59)</f>
        <v>896185</v>
      </c>
      <c r="H60" s="30">
        <v>28.757402740702219</v>
      </c>
      <c r="I60" s="33">
        <f>SUM(I37:I59)</f>
        <v>9542</v>
      </c>
      <c r="J60" s="30">
        <v>7.3823992797659166</v>
      </c>
      <c r="K60" s="33">
        <f>SUM(K37:K59)</f>
        <v>2645</v>
      </c>
      <c r="L60" s="30">
        <v>12.697060076693646</v>
      </c>
      <c r="M60" s="33">
        <f>SUM(M37:M59)</f>
        <v>27083</v>
      </c>
      <c r="N60" s="30">
        <v>19.114219114219111</v>
      </c>
      <c r="O60" s="33">
        <f>SUM(O37:O59)</f>
        <v>205498</v>
      </c>
      <c r="P60" s="30">
        <v>9.2708294560865276</v>
      </c>
    </row>
    <row r="61" spans="1:16" x14ac:dyDescent="0.25">
      <c r="A61" s="10" t="s">
        <v>64</v>
      </c>
      <c r="B61" s="18" t="s">
        <v>125</v>
      </c>
      <c r="C61" s="33">
        <f t="shared" ref="C61:C63" si="5">SUM(G61,I61,K61,M61,O61)</f>
        <v>244338</v>
      </c>
      <c r="D61" s="33">
        <v>198604</v>
      </c>
      <c r="E61" s="30">
        <f t="shared" si="0"/>
        <v>23.027733580391143</v>
      </c>
      <c r="F61" s="34">
        <f t="shared" si="2"/>
        <v>1.4926300406686066</v>
      </c>
      <c r="G61" s="33">
        <v>221911</v>
      </c>
      <c r="H61" s="30">
        <v>23.851541788754016</v>
      </c>
      <c r="I61" s="33">
        <v>572</v>
      </c>
      <c r="J61" s="30">
        <v>-28.05031446540881</v>
      </c>
      <c r="K61" s="33">
        <v>631</v>
      </c>
      <c r="L61" s="30">
        <v>-4.9698795180722843</v>
      </c>
      <c r="M61" s="33">
        <v>458</v>
      </c>
      <c r="N61" s="30">
        <v>16.53944020356235</v>
      </c>
      <c r="O61" s="33">
        <v>20766</v>
      </c>
      <c r="P61" s="30">
        <v>18.143027820447166</v>
      </c>
    </row>
    <row r="62" spans="1:16" x14ac:dyDescent="0.25">
      <c r="A62" s="8"/>
      <c r="B62" s="18" t="s">
        <v>65</v>
      </c>
      <c r="C62" s="33">
        <f t="shared" si="5"/>
        <v>42177</v>
      </c>
      <c r="D62" s="33">
        <v>39956</v>
      </c>
      <c r="E62" s="30">
        <f t="shared" si="0"/>
        <v>5.5586144759235179</v>
      </c>
      <c r="F62" s="34">
        <f t="shared" si="2"/>
        <v>0.25765397615303315</v>
      </c>
      <c r="G62" s="33">
        <v>34719</v>
      </c>
      <c r="H62" s="30">
        <v>8.0242688238954649</v>
      </c>
      <c r="I62" s="33">
        <v>115</v>
      </c>
      <c r="J62" s="30">
        <v>-42.211055276381913</v>
      </c>
      <c r="K62" s="33">
        <v>44</v>
      </c>
      <c r="L62" s="30">
        <v>15.789473684210531</v>
      </c>
      <c r="M62" s="33">
        <v>52</v>
      </c>
      <c r="N62" s="30">
        <v>-13.33333333333333</v>
      </c>
      <c r="O62" s="33">
        <v>7247</v>
      </c>
      <c r="P62" s="30">
        <v>-3.6175023274371609</v>
      </c>
    </row>
    <row r="63" spans="1:16" x14ac:dyDescent="0.25">
      <c r="A63" s="8"/>
      <c r="B63" s="18" t="s">
        <v>66</v>
      </c>
      <c r="C63" s="33">
        <f t="shared" si="5"/>
        <v>3170</v>
      </c>
      <c r="D63" s="33">
        <v>2304</v>
      </c>
      <c r="E63" s="30">
        <f t="shared" si="0"/>
        <v>37.586805555555557</v>
      </c>
      <c r="F63" s="34">
        <f t="shared" si="2"/>
        <v>1.9365130388721698E-2</v>
      </c>
      <c r="G63" s="33">
        <v>2153</v>
      </c>
      <c r="H63" s="30">
        <v>44.690860215053775</v>
      </c>
      <c r="I63" s="33">
        <v>15</v>
      </c>
      <c r="J63" s="30">
        <v>150</v>
      </c>
      <c r="K63" s="33">
        <v>107</v>
      </c>
      <c r="L63" s="30">
        <v>-43.684210526315795</v>
      </c>
      <c r="M63" s="33">
        <v>25</v>
      </c>
      <c r="N63" s="30">
        <v>-28.571428571428569</v>
      </c>
      <c r="O63" s="33">
        <v>870</v>
      </c>
      <c r="P63" s="30">
        <v>48.717948717948723</v>
      </c>
    </row>
    <row r="64" spans="1:16" x14ac:dyDescent="0.25">
      <c r="A64" s="9"/>
      <c r="B64" s="18" t="s">
        <v>67</v>
      </c>
      <c r="C64" s="33">
        <f>SUM(C61:C63)</f>
        <v>289685</v>
      </c>
      <c r="D64" s="33">
        <f>SUM(D61:D63)</f>
        <v>240864</v>
      </c>
      <c r="E64" s="30">
        <f t="shared" si="0"/>
        <v>20.269114521057531</v>
      </c>
      <c r="F64" s="34">
        <f t="shared" si="2"/>
        <v>1.7696491472103615</v>
      </c>
      <c r="G64" s="33">
        <f>SUM(G61:G63)</f>
        <v>258783</v>
      </c>
      <c r="H64" s="30">
        <v>21.606838249460768</v>
      </c>
      <c r="I64" s="33">
        <f>SUM(I61:I63)</f>
        <v>702</v>
      </c>
      <c r="J64" s="30">
        <v>-29.800000000000004</v>
      </c>
      <c r="K64" s="33">
        <f>SUM(K61:K63)</f>
        <v>782</v>
      </c>
      <c r="L64" s="30">
        <v>-12.331838565022423</v>
      </c>
      <c r="M64" s="33">
        <f>SUM(M61:M63)</f>
        <v>535</v>
      </c>
      <c r="N64" s="30">
        <v>9.6311475409835978</v>
      </c>
      <c r="O64" s="33">
        <f>SUM(O61:O63)</f>
        <v>28883</v>
      </c>
      <c r="P64" s="30">
        <v>12.468361823916506</v>
      </c>
    </row>
    <row r="65" spans="1:16" x14ac:dyDescent="0.25">
      <c r="A65" s="10" t="s">
        <v>68</v>
      </c>
      <c r="B65" s="18" t="s">
        <v>69</v>
      </c>
      <c r="C65" s="33">
        <f t="shared" ref="C65:C66" si="6">SUM(G65,I65,K65,M65,O65)</f>
        <v>16553</v>
      </c>
      <c r="D65" s="33">
        <v>12646</v>
      </c>
      <c r="E65" s="30">
        <f t="shared" si="0"/>
        <v>30.895144709789648</v>
      </c>
      <c r="F65" s="34">
        <f t="shared" si="2"/>
        <v>0.10112019032318936</v>
      </c>
      <c r="G65" s="33">
        <v>7200</v>
      </c>
      <c r="H65" s="30">
        <v>29.753108668228514</v>
      </c>
      <c r="I65" s="33">
        <v>61</v>
      </c>
      <c r="J65" s="30">
        <v>45.238095238095234</v>
      </c>
      <c r="K65" s="33">
        <v>25</v>
      </c>
      <c r="L65" s="30">
        <v>-73.118279569892479</v>
      </c>
      <c r="M65" s="33">
        <v>74</v>
      </c>
      <c r="N65" s="30">
        <v>48</v>
      </c>
      <c r="O65" s="33">
        <v>9193</v>
      </c>
      <c r="P65" s="30">
        <v>33.000578703703695</v>
      </c>
    </row>
    <row r="66" spans="1:16" x14ac:dyDescent="0.25">
      <c r="A66" s="8"/>
      <c r="B66" s="18" t="s">
        <v>70</v>
      </c>
      <c r="C66" s="33">
        <f t="shared" si="6"/>
        <v>54205</v>
      </c>
      <c r="D66" s="33">
        <v>44607</v>
      </c>
      <c r="E66" s="30">
        <f t="shared" si="0"/>
        <v>21.516802295603821</v>
      </c>
      <c r="F66" s="34">
        <f t="shared" si="2"/>
        <v>0.33113151189926177</v>
      </c>
      <c r="G66" s="33">
        <v>19287</v>
      </c>
      <c r="H66" s="30">
        <v>21.569492593759843</v>
      </c>
      <c r="I66" s="33">
        <v>4776</v>
      </c>
      <c r="J66" s="30">
        <v>15.894200436787198</v>
      </c>
      <c r="K66" s="33">
        <v>1717</v>
      </c>
      <c r="L66" s="30">
        <v>70.168483647175435</v>
      </c>
      <c r="M66" s="33">
        <v>2993</v>
      </c>
      <c r="N66" s="30">
        <v>6.5883190883190945</v>
      </c>
      <c r="O66" s="33">
        <v>25432</v>
      </c>
      <c r="P66" s="30">
        <v>22.245721976542974</v>
      </c>
    </row>
    <row r="67" spans="1:16" x14ac:dyDescent="0.25">
      <c r="A67" s="9"/>
      <c r="B67" s="18" t="s">
        <v>71</v>
      </c>
      <c r="C67" s="33">
        <f>SUM(C65:C66)</f>
        <v>70758</v>
      </c>
      <c r="D67" s="33">
        <f>SUM(D65:D66)</f>
        <v>57253</v>
      </c>
      <c r="E67" s="30">
        <f t="shared" si="0"/>
        <v>23.588283583393</v>
      </c>
      <c r="F67" s="34">
        <f t="shared" si="2"/>
        <v>0.43225170222245107</v>
      </c>
      <c r="G67" s="33">
        <f>SUM(G65:G66)</f>
        <v>26487</v>
      </c>
      <c r="H67" s="30">
        <v>23.690109274306526</v>
      </c>
      <c r="I67" s="33">
        <f>SUM(I65:I66)</f>
        <v>4837</v>
      </c>
      <c r="J67" s="30">
        <v>16.190247417727612</v>
      </c>
      <c r="K67" s="33">
        <f>SUM(K65:K66)</f>
        <v>1742</v>
      </c>
      <c r="L67" s="30">
        <v>58.076225045372041</v>
      </c>
      <c r="M67" s="33">
        <f>SUM(M65:M66)</f>
        <v>3067</v>
      </c>
      <c r="N67" s="30">
        <v>7.3128061581525516</v>
      </c>
      <c r="O67" s="33">
        <f>SUM(O65:O66)</f>
        <v>34625</v>
      </c>
      <c r="P67" s="30">
        <v>24.927839515081551</v>
      </c>
    </row>
    <row r="68" spans="1:16" x14ac:dyDescent="0.25">
      <c r="A68" s="10" t="s">
        <v>72</v>
      </c>
      <c r="B68" s="18" t="s">
        <v>73</v>
      </c>
      <c r="C68" s="33">
        <f>SUM(G68,I68,K68,M68,O68)</f>
        <v>222</v>
      </c>
      <c r="D68" s="33">
        <v>208</v>
      </c>
      <c r="E68" s="30">
        <f t="shared" si="0"/>
        <v>6.7307692307692291</v>
      </c>
      <c r="F68" s="34">
        <f t="shared" si="2"/>
        <v>1.356170014604485E-3</v>
      </c>
      <c r="G68" s="33">
        <v>143</v>
      </c>
      <c r="H68" s="30">
        <v>21.186440677966111</v>
      </c>
      <c r="I68" s="33">
        <v>7</v>
      </c>
      <c r="J68" s="30">
        <v>39.999999999999993</v>
      </c>
      <c r="K68" s="33">
        <v>1</v>
      </c>
      <c r="L68" s="30" t="s">
        <v>161</v>
      </c>
      <c r="M68" s="33">
        <v>7</v>
      </c>
      <c r="N68" s="30">
        <v>-36.363636363636367</v>
      </c>
      <c r="O68" s="33">
        <v>64</v>
      </c>
      <c r="P68" s="30">
        <v>-13.513513513513509</v>
      </c>
    </row>
    <row r="69" spans="1:16" x14ac:dyDescent="0.25">
      <c r="A69" s="9"/>
      <c r="B69" s="18" t="s">
        <v>105</v>
      </c>
      <c r="C69" s="33">
        <f>C68</f>
        <v>222</v>
      </c>
      <c r="D69" s="33">
        <f>D68</f>
        <v>208</v>
      </c>
      <c r="E69" s="30">
        <f t="shared" ref="E69:E71" si="7">IFERROR((C69/D69-1)*100,"")</f>
        <v>6.7307692307692291</v>
      </c>
      <c r="F69" s="34">
        <f t="shared" si="2"/>
        <v>1.356170014604485E-3</v>
      </c>
      <c r="G69" s="33">
        <f>G68</f>
        <v>143</v>
      </c>
      <c r="H69" s="30">
        <v>21.186440677966111</v>
      </c>
      <c r="I69" s="33">
        <f>I68</f>
        <v>7</v>
      </c>
      <c r="J69" s="30">
        <v>39.999999999999993</v>
      </c>
      <c r="K69" s="33">
        <f>K68</f>
        <v>1</v>
      </c>
      <c r="L69" s="30" t="s">
        <v>161</v>
      </c>
      <c r="M69" s="33">
        <f>M68</f>
        <v>7</v>
      </c>
      <c r="N69" s="30">
        <v>-36.363636363636367</v>
      </c>
      <c r="O69" s="33">
        <f>O68</f>
        <v>64</v>
      </c>
      <c r="P69" s="30">
        <v>-13.513513513513509</v>
      </c>
    </row>
    <row r="70" spans="1:16" x14ac:dyDescent="0.25">
      <c r="A70" s="10" t="s">
        <v>74</v>
      </c>
      <c r="B70" s="18" t="s">
        <v>74</v>
      </c>
      <c r="C70" s="33">
        <f>SUM(G70,I70,K70,M70,O70)</f>
        <v>34989</v>
      </c>
      <c r="D70" s="33">
        <v>40663</v>
      </c>
      <c r="E70" s="30">
        <f t="shared" si="7"/>
        <v>-13.953717138430511</v>
      </c>
      <c r="F70" s="34">
        <f t="shared" si="2"/>
        <v>0.21374339027475822</v>
      </c>
      <c r="G70" s="33">
        <v>0</v>
      </c>
      <c r="H70" s="30" t="s">
        <v>161</v>
      </c>
      <c r="I70" s="33">
        <v>0</v>
      </c>
      <c r="J70" s="30" t="s">
        <v>161</v>
      </c>
      <c r="K70" s="33">
        <v>0</v>
      </c>
      <c r="L70" s="30" t="s">
        <v>161</v>
      </c>
      <c r="M70" s="33">
        <v>0</v>
      </c>
      <c r="N70" s="30" t="s">
        <v>161</v>
      </c>
      <c r="O70" s="33">
        <v>34989</v>
      </c>
      <c r="P70" s="30">
        <v>-13.953717138430511</v>
      </c>
    </row>
    <row r="71" spans="1:16" x14ac:dyDescent="0.25">
      <c r="A71" s="9"/>
      <c r="B71" s="18" t="s">
        <v>106</v>
      </c>
      <c r="C71" s="33">
        <f>C70</f>
        <v>34989</v>
      </c>
      <c r="D71" s="33">
        <f>D70</f>
        <v>40663</v>
      </c>
      <c r="E71" s="30">
        <f t="shared" si="7"/>
        <v>-13.953717138430511</v>
      </c>
      <c r="F71" s="34">
        <f t="shared" si="2"/>
        <v>0.21374339027475822</v>
      </c>
      <c r="G71" s="33">
        <f>G70</f>
        <v>0</v>
      </c>
      <c r="H71" s="30" t="s">
        <v>161</v>
      </c>
      <c r="I71" s="33">
        <f>I70</f>
        <v>0</v>
      </c>
      <c r="J71" s="30" t="s">
        <v>161</v>
      </c>
      <c r="K71" s="33">
        <f>K70</f>
        <v>0</v>
      </c>
      <c r="L71" s="30" t="s">
        <v>161</v>
      </c>
      <c r="M71" s="33">
        <f>M70</f>
        <v>0</v>
      </c>
      <c r="N71" s="30" t="s">
        <v>161</v>
      </c>
      <c r="O71" s="33">
        <f>O70</f>
        <v>34989</v>
      </c>
      <c r="P71" s="30">
        <v>-13.953717138430511</v>
      </c>
    </row>
    <row r="73" spans="1:16" x14ac:dyDescent="0.25">
      <c r="A73" s="1" t="s">
        <v>124</v>
      </c>
    </row>
  </sheetData>
  <mergeCells count="10">
    <mergeCell ref="A4:B4"/>
    <mergeCell ref="A1:P1"/>
    <mergeCell ref="A2:A3"/>
    <mergeCell ref="B2:B3"/>
    <mergeCell ref="C2:F2"/>
    <mergeCell ref="G2:H2"/>
    <mergeCell ref="I2:J2"/>
    <mergeCell ref="K2:L2"/>
    <mergeCell ref="M2:N2"/>
    <mergeCell ref="O2:P2"/>
  </mergeCells>
  <phoneticPr fontId="16" type="noConversion"/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K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J1"/>
    </sheetView>
  </sheetViews>
  <sheetFormatPr defaultColWidth="9.42578125" defaultRowHeight="13.4" x14ac:dyDescent="0.25"/>
  <cols>
    <col min="1" max="1" width="8.5703125" style="3" bestFit="1" customWidth="1"/>
    <col min="2" max="2" width="16.140625" style="3" bestFit="1" customWidth="1"/>
    <col min="3" max="4" width="10.7109375" style="3" customWidth="1"/>
    <col min="5" max="5" width="8.140625" style="3" customWidth="1"/>
    <col min="6" max="6" width="7.28515625" style="3" customWidth="1"/>
    <col min="7" max="7" width="10.7109375" style="14" customWidth="1"/>
    <col min="8" max="8" width="8.140625" style="14" customWidth="1"/>
    <col min="9" max="9" width="10.7109375" style="14" customWidth="1"/>
    <col min="10" max="10" width="7.42578125" style="14" customWidth="1"/>
    <col min="11" max="11" width="10.7109375" style="14" customWidth="1"/>
    <col min="12" max="12" width="7.42578125" style="14" customWidth="1"/>
    <col min="13" max="13" width="10.7109375" style="14" customWidth="1"/>
    <col min="14" max="14" width="8.140625" style="14" customWidth="1"/>
    <col min="15" max="15" width="10.7109375" style="14" customWidth="1"/>
    <col min="16" max="16" width="8.28515625" style="14" customWidth="1"/>
    <col min="17" max="17" width="10.7109375" style="14" customWidth="1"/>
    <col min="18" max="18" width="8.28515625" style="14" customWidth="1"/>
    <col min="19" max="19" width="10.7109375" style="14" customWidth="1"/>
    <col min="20" max="20" width="8.28515625" style="14" customWidth="1"/>
    <col min="21" max="21" width="10.7109375" style="14" customWidth="1"/>
    <col min="22" max="22" width="8.28515625" style="14" customWidth="1"/>
    <col min="23" max="23" width="10.7109375" style="14" customWidth="1"/>
    <col min="24" max="24" width="8.28515625" style="14" customWidth="1"/>
    <col min="25" max="25" width="10.7109375" style="14" customWidth="1"/>
    <col min="26" max="26" width="8.140625" style="14" customWidth="1"/>
    <col min="27" max="27" width="10.7109375" style="14" customWidth="1"/>
    <col min="28" max="28" width="8.28515625" style="14" customWidth="1"/>
    <col min="29" max="29" width="10.7109375" style="14" customWidth="1"/>
    <col min="30" max="30" width="8.85546875" style="14" customWidth="1"/>
    <col min="31" max="31" width="10.7109375" style="14" customWidth="1"/>
    <col min="32" max="32" width="7.7109375" style="14" customWidth="1"/>
    <col min="33" max="33" width="10.7109375" style="14" customWidth="1"/>
    <col min="34" max="34" width="8.28515625" style="14" customWidth="1"/>
    <col min="35" max="35" width="10.7109375" style="14" customWidth="1"/>
    <col min="36" max="36" width="8.28515625" style="14" customWidth="1"/>
    <col min="37" max="16384" width="9.42578125" style="3"/>
  </cols>
  <sheetData>
    <row r="1" spans="1:37" ht="26" x14ac:dyDescent="0.25">
      <c r="A1" s="55" t="s">
        <v>160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</row>
    <row r="2" spans="1:37" x14ac:dyDescent="0.25">
      <c r="A2" s="45" t="s">
        <v>1</v>
      </c>
      <c r="B2" s="45" t="s">
        <v>2</v>
      </c>
      <c r="C2" s="52" t="s">
        <v>3</v>
      </c>
      <c r="D2" s="53"/>
      <c r="E2" s="53"/>
      <c r="F2" s="54"/>
      <c r="G2" s="52" t="s">
        <v>85</v>
      </c>
      <c r="H2" s="54"/>
      <c r="I2" s="52" t="s">
        <v>86</v>
      </c>
      <c r="J2" s="54"/>
      <c r="K2" s="52" t="s">
        <v>87</v>
      </c>
      <c r="L2" s="54"/>
      <c r="M2" s="52" t="s">
        <v>88</v>
      </c>
      <c r="N2" s="54"/>
      <c r="O2" s="52" t="s">
        <v>135</v>
      </c>
      <c r="P2" s="54"/>
      <c r="Q2" s="52" t="s">
        <v>136</v>
      </c>
      <c r="R2" s="54"/>
      <c r="S2" s="52" t="s">
        <v>138</v>
      </c>
      <c r="T2" s="54"/>
      <c r="U2" s="52" t="s">
        <v>137</v>
      </c>
      <c r="V2" s="54"/>
      <c r="W2" s="52" t="s">
        <v>139</v>
      </c>
      <c r="X2" s="54"/>
      <c r="Y2" s="52" t="s">
        <v>90</v>
      </c>
      <c r="Z2" s="54"/>
      <c r="AA2" s="52" t="s">
        <v>91</v>
      </c>
      <c r="AB2" s="54"/>
      <c r="AC2" s="52" t="s">
        <v>92</v>
      </c>
      <c r="AD2" s="54"/>
      <c r="AE2" s="52" t="s">
        <v>93</v>
      </c>
      <c r="AF2" s="54"/>
      <c r="AG2" s="52" t="s">
        <v>94</v>
      </c>
      <c r="AH2" s="54"/>
      <c r="AI2" s="52" t="s">
        <v>95</v>
      </c>
      <c r="AJ2" s="54"/>
    </row>
    <row r="3" spans="1:37" ht="23.75" x14ac:dyDescent="0.25">
      <c r="A3" s="46"/>
      <c r="B3" s="46"/>
      <c r="C3" s="6" t="s">
        <v>77</v>
      </c>
      <c r="D3" s="6" t="s">
        <v>78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  <c r="Q3" s="6" t="s">
        <v>77</v>
      </c>
      <c r="R3" s="11" t="s">
        <v>79</v>
      </c>
      <c r="S3" s="6" t="s">
        <v>77</v>
      </c>
      <c r="T3" s="11" t="s">
        <v>79</v>
      </c>
      <c r="U3" s="6" t="s">
        <v>77</v>
      </c>
      <c r="V3" s="11" t="s">
        <v>79</v>
      </c>
      <c r="W3" s="6" t="s">
        <v>77</v>
      </c>
      <c r="X3" s="11" t="s">
        <v>79</v>
      </c>
      <c r="Y3" s="6" t="s">
        <v>77</v>
      </c>
      <c r="Z3" s="11" t="s">
        <v>79</v>
      </c>
      <c r="AA3" s="6" t="s">
        <v>77</v>
      </c>
      <c r="AB3" s="11" t="s">
        <v>79</v>
      </c>
      <c r="AC3" s="6" t="s">
        <v>77</v>
      </c>
      <c r="AD3" s="11" t="s">
        <v>79</v>
      </c>
      <c r="AE3" s="6" t="s">
        <v>77</v>
      </c>
      <c r="AF3" s="11" t="s">
        <v>79</v>
      </c>
      <c r="AG3" s="6" t="s">
        <v>77</v>
      </c>
      <c r="AH3" s="11" t="s">
        <v>79</v>
      </c>
      <c r="AI3" s="6" t="s">
        <v>77</v>
      </c>
      <c r="AJ3" s="11" t="s">
        <v>79</v>
      </c>
    </row>
    <row r="4" spans="1:37" x14ac:dyDescent="0.25">
      <c r="A4" s="50" t="s">
        <v>107</v>
      </c>
      <c r="B4" s="43"/>
      <c r="C4" s="31">
        <v>16369629</v>
      </c>
      <c r="D4" s="31">
        <v>11031665</v>
      </c>
      <c r="E4" s="29">
        <v>48.387654991336305</v>
      </c>
      <c r="F4" s="32">
        <v>100</v>
      </c>
      <c r="G4" s="31">
        <v>11013311</v>
      </c>
      <c r="H4" s="29">
        <v>36.243983284016949</v>
      </c>
      <c r="I4" s="31">
        <v>1175836</v>
      </c>
      <c r="J4" s="29">
        <v>55.83811780672319</v>
      </c>
      <c r="K4" s="31">
        <v>1052324</v>
      </c>
      <c r="L4" s="29">
        <v>31.675796881295536</v>
      </c>
      <c r="M4" s="31">
        <v>1118879</v>
      </c>
      <c r="N4" s="29">
        <v>115.79276254250263</v>
      </c>
      <c r="O4" s="31">
        <v>117603</v>
      </c>
      <c r="P4" s="29">
        <v>29.612934511869859</v>
      </c>
      <c r="Q4" s="31">
        <v>59418</v>
      </c>
      <c r="R4" s="29">
        <v>437.57350945444682</v>
      </c>
      <c r="S4" s="31">
        <v>1975</v>
      </c>
      <c r="T4" s="29">
        <v>-77.12266882891231</v>
      </c>
      <c r="U4" s="31">
        <v>2711</v>
      </c>
      <c r="V4" s="29">
        <v>-45.844986016779863</v>
      </c>
      <c r="W4" s="31">
        <v>5021</v>
      </c>
      <c r="X4" s="29">
        <v>-8.8416848220769779</v>
      </c>
      <c r="Y4" s="31">
        <v>14547078</v>
      </c>
      <c r="Z4" s="29">
        <v>41.554614955412525</v>
      </c>
      <c r="AA4" s="31">
        <v>387511</v>
      </c>
      <c r="AB4" s="29">
        <v>10.649774138098422</v>
      </c>
      <c r="AC4" s="31">
        <v>195133</v>
      </c>
      <c r="AD4" s="29">
        <v>289.05215726931976</v>
      </c>
      <c r="AE4" s="31">
        <v>308427</v>
      </c>
      <c r="AF4" s="29">
        <v>424.83919273049037</v>
      </c>
      <c r="AG4" s="31">
        <v>931480</v>
      </c>
      <c r="AH4" s="29">
        <v>214.8221377270807</v>
      </c>
      <c r="AI4" s="31">
        <v>1822551</v>
      </c>
      <c r="AJ4" s="29">
        <v>141.39396644552198</v>
      </c>
      <c r="AK4" s="28"/>
    </row>
    <row r="5" spans="1:37" x14ac:dyDescent="0.25">
      <c r="A5" s="7" t="s">
        <v>8</v>
      </c>
      <c r="B5" s="17" t="s">
        <v>9</v>
      </c>
      <c r="C5" s="33">
        <v>4603273</v>
      </c>
      <c r="D5" s="33">
        <v>2019424</v>
      </c>
      <c r="E5" s="30">
        <v>127.94980152756428</v>
      </c>
      <c r="F5" s="34">
        <v>28.120814466839779</v>
      </c>
      <c r="G5" s="33">
        <v>2519848</v>
      </c>
      <c r="H5" s="30">
        <v>89.359460503395894</v>
      </c>
      <c r="I5" s="33">
        <v>100974</v>
      </c>
      <c r="J5" s="30">
        <v>111.96548901064301</v>
      </c>
      <c r="K5" s="33">
        <v>213255</v>
      </c>
      <c r="L5" s="30">
        <v>44.1116644929348</v>
      </c>
      <c r="M5" s="33">
        <v>842498</v>
      </c>
      <c r="N5" s="30">
        <v>144.81969023334207</v>
      </c>
      <c r="O5" s="33">
        <v>12873</v>
      </c>
      <c r="P5" s="30">
        <v>162.82155982033481</v>
      </c>
      <c r="Q5" s="33">
        <v>9181</v>
      </c>
      <c r="R5" s="30">
        <v>199.05537459283389</v>
      </c>
      <c r="S5" s="33">
        <v>764</v>
      </c>
      <c r="T5" s="30">
        <v>15180.000000000002</v>
      </c>
      <c r="U5" s="33">
        <v>426</v>
      </c>
      <c r="V5" s="30">
        <v>2405.8823529411766</v>
      </c>
      <c r="W5" s="33">
        <v>109</v>
      </c>
      <c r="X5" s="30">
        <v>3533.3333333333335</v>
      </c>
      <c r="Y5" s="33">
        <v>3699928</v>
      </c>
      <c r="Z5" s="30">
        <v>96.965920506201613</v>
      </c>
      <c r="AA5" s="33">
        <v>22874</v>
      </c>
      <c r="AB5" s="30">
        <v>246.73336365014399</v>
      </c>
      <c r="AC5" s="33">
        <v>169329</v>
      </c>
      <c r="AD5" s="30">
        <v>378.76328884867678</v>
      </c>
      <c r="AE5" s="33">
        <v>190845</v>
      </c>
      <c r="AF5" s="30">
        <v>476.17063671768864</v>
      </c>
      <c r="AG5" s="33">
        <v>520297</v>
      </c>
      <c r="AH5" s="30">
        <v>689.82466793168885</v>
      </c>
      <c r="AI5" s="33">
        <v>903345</v>
      </c>
      <c r="AJ5" s="30">
        <v>540.83837602775202</v>
      </c>
    </row>
    <row r="6" spans="1:37" x14ac:dyDescent="0.25">
      <c r="A6" s="8"/>
      <c r="B6" s="18" t="s">
        <v>10</v>
      </c>
      <c r="C6" s="33">
        <v>3224079</v>
      </c>
      <c r="D6" s="33">
        <v>2316429</v>
      </c>
      <c r="E6" s="30">
        <v>39.183156487852642</v>
      </c>
      <c r="F6" s="34">
        <v>19.695492182504566</v>
      </c>
      <c r="G6" s="33">
        <v>2190361</v>
      </c>
      <c r="H6" s="30">
        <v>49.414786215176406</v>
      </c>
      <c r="I6" s="33">
        <v>295651</v>
      </c>
      <c r="J6" s="30">
        <v>40.930476440164924</v>
      </c>
      <c r="K6" s="33">
        <v>557290</v>
      </c>
      <c r="L6" s="30">
        <v>20.139781144635972</v>
      </c>
      <c r="M6" s="33">
        <v>21110</v>
      </c>
      <c r="N6" s="30">
        <v>31.289259282293671</v>
      </c>
      <c r="O6" s="33">
        <v>13507</v>
      </c>
      <c r="P6" s="30">
        <v>36.932278994322786</v>
      </c>
      <c r="Q6" s="33">
        <v>12328</v>
      </c>
      <c r="R6" s="30">
        <v>301.6943629846856</v>
      </c>
      <c r="S6" s="33">
        <v>0</v>
      </c>
      <c r="T6" s="30">
        <v>-100</v>
      </c>
      <c r="U6" s="33">
        <v>551</v>
      </c>
      <c r="V6" s="30">
        <v>86.779661016949163</v>
      </c>
      <c r="W6" s="33">
        <v>257</v>
      </c>
      <c r="X6" s="30">
        <v>31.122448979591844</v>
      </c>
      <c r="Y6" s="33">
        <v>3091055</v>
      </c>
      <c r="Z6" s="30">
        <v>42.492931950809229</v>
      </c>
      <c r="AA6" s="33">
        <v>80580</v>
      </c>
      <c r="AB6" s="30">
        <v>-31.078723185877045</v>
      </c>
      <c r="AC6" s="33">
        <v>66</v>
      </c>
      <c r="AD6" s="30">
        <v>175</v>
      </c>
      <c r="AE6" s="33">
        <v>2688</v>
      </c>
      <c r="AF6" s="30">
        <v>46.485013623978212</v>
      </c>
      <c r="AG6" s="33">
        <v>49690</v>
      </c>
      <c r="AH6" s="30">
        <v>75.057248546767653</v>
      </c>
      <c r="AI6" s="33">
        <v>133024</v>
      </c>
      <c r="AJ6" s="30">
        <v>-9.6058711606414775</v>
      </c>
    </row>
    <row r="7" spans="1:37" x14ac:dyDescent="0.25">
      <c r="A7" s="8"/>
      <c r="B7" s="18" t="s">
        <v>11</v>
      </c>
      <c r="C7" s="33">
        <v>1473908</v>
      </c>
      <c r="D7" s="33">
        <v>960607</v>
      </c>
      <c r="E7" s="30">
        <v>53.435067618703577</v>
      </c>
      <c r="F7" s="34">
        <v>9.0039181706561582</v>
      </c>
      <c r="G7" s="33">
        <v>722453</v>
      </c>
      <c r="H7" s="30">
        <v>31.599147509927494</v>
      </c>
      <c r="I7" s="33">
        <v>361863</v>
      </c>
      <c r="J7" s="30">
        <v>83.047529440330223</v>
      </c>
      <c r="K7" s="33">
        <v>123098</v>
      </c>
      <c r="L7" s="30">
        <v>73.953225464565818</v>
      </c>
      <c r="M7" s="33">
        <v>133256</v>
      </c>
      <c r="N7" s="30">
        <v>116.88449081232402</v>
      </c>
      <c r="O7" s="33">
        <v>73467</v>
      </c>
      <c r="P7" s="30">
        <v>12.961852483970659</v>
      </c>
      <c r="Q7" s="33">
        <v>27991</v>
      </c>
      <c r="R7" s="30">
        <v>942.1072226358898</v>
      </c>
      <c r="S7" s="33">
        <v>4</v>
      </c>
      <c r="T7" s="30">
        <v>-99.896211728074718</v>
      </c>
      <c r="U7" s="33">
        <v>591</v>
      </c>
      <c r="V7" s="30">
        <v>29450</v>
      </c>
      <c r="W7" s="33">
        <v>0</v>
      </c>
      <c r="X7" s="30">
        <v>-100</v>
      </c>
      <c r="Y7" s="33">
        <v>1442723</v>
      </c>
      <c r="Z7" s="30">
        <v>51.792878147834465</v>
      </c>
      <c r="AA7" s="33">
        <v>8794</v>
      </c>
      <c r="AB7" s="30">
        <v>52.673611111111107</v>
      </c>
      <c r="AC7" s="33">
        <v>365</v>
      </c>
      <c r="AD7" s="30">
        <v>400</v>
      </c>
      <c r="AE7" s="33">
        <v>2697</v>
      </c>
      <c r="AF7" s="30">
        <v>7391.666666666667</v>
      </c>
      <c r="AG7" s="33">
        <v>19329</v>
      </c>
      <c r="AH7" s="30">
        <v>351.29582068643469</v>
      </c>
      <c r="AI7" s="33">
        <v>31185</v>
      </c>
      <c r="AJ7" s="30">
        <v>207.18085106382978</v>
      </c>
    </row>
    <row r="8" spans="1:37" x14ac:dyDescent="0.25">
      <c r="A8" s="8"/>
      <c r="B8" s="18" t="s">
        <v>13</v>
      </c>
      <c r="C8" s="33">
        <v>571418</v>
      </c>
      <c r="D8" s="33">
        <v>403984</v>
      </c>
      <c r="E8" s="30">
        <v>41.44570081983445</v>
      </c>
      <c r="F8" s="34">
        <v>3.490720528852548</v>
      </c>
      <c r="G8" s="33">
        <v>490212</v>
      </c>
      <c r="H8" s="30">
        <v>33.077067163996766</v>
      </c>
      <c r="I8" s="33">
        <v>36084</v>
      </c>
      <c r="J8" s="30">
        <v>131.57489410858685</v>
      </c>
      <c r="K8" s="33">
        <v>4348</v>
      </c>
      <c r="L8" s="30">
        <v>30.413917216556683</v>
      </c>
      <c r="M8" s="33">
        <v>34822</v>
      </c>
      <c r="N8" s="30">
        <v>157.95984887769464</v>
      </c>
      <c r="O8" s="33">
        <v>174</v>
      </c>
      <c r="P8" s="30">
        <v>77.551020408163268</v>
      </c>
      <c r="Q8" s="33">
        <v>57</v>
      </c>
      <c r="R8" s="30">
        <v>280</v>
      </c>
      <c r="S8" s="33">
        <v>2</v>
      </c>
      <c r="T8" s="30">
        <v>-71.428571428571431</v>
      </c>
      <c r="U8" s="33">
        <v>1</v>
      </c>
      <c r="V8" s="30" t="s">
        <v>161</v>
      </c>
      <c r="W8" s="33">
        <v>0</v>
      </c>
      <c r="X8" s="30" t="s">
        <v>161</v>
      </c>
      <c r="Y8" s="33">
        <v>565700</v>
      </c>
      <c r="Z8" s="30">
        <v>41.106804156626794</v>
      </c>
      <c r="AA8" s="33">
        <v>2239</v>
      </c>
      <c r="AB8" s="30">
        <v>-5.0869012293344618</v>
      </c>
      <c r="AC8" s="33">
        <v>182</v>
      </c>
      <c r="AD8" s="30">
        <v>1720</v>
      </c>
      <c r="AE8" s="33">
        <v>529</v>
      </c>
      <c r="AF8" s="30">
        <v>232.70440251572327</v>
      </c>
      <c r="AG8" s="33">
        <v>2768</v>
      </c>
      <c r="AH8" s="30">
        <v>399.63898916967509</v>
      </c>
      <c r="AI8" s="33">
        <v>5718</v>
      </c>
      <c r="AJ8" s="30">
        <v>85.528877352368582</v>
      </c>
    </row>
    <row r="9" spans="1:37" x14ac:dyDescent="0.25">
      <c r="A9" s="8"/>
      <c r="B9" s="18" t="s">
        <v>122</v>
      </c>
      <c r="C9" s="33">
        <v>45338</v>
      </c>
      <c r="D9" s="33">
        <v>27528</v>
      </c>
      <c r="E9" s="30">
        <v>64.697762278407438</v>
      </c>
      <c r="F9" s="34">
        <v>0.27696412667629788</v>
      </c>
      <c r="G9" s="33">
        <v>38547</v>
      </c>
      <c r="H9" s="30">
        <v>59.331211507460836</v>
      </c>
      <c r="I9" s="33">
        <v>3015</v>
      </c>
      <c r="J9" s="30">
        <v>121.04105571847508</v>
      </c>
      <c r="K9" s="33">
        <v>300</v>
      </c>
      <c r="L9" s="30">
        <v>47.058823529411775</v>
      </c>
      <c r="M9" s="33">
        <v>2813</v>
      </c>
      <c r="N9" s="30">
        <v>68.443113772455092</v>
      </c>
      <c r="O9" s="33">
        <v>11</v>
      </c>
      <c r="P9" s="30">
        <v>22.222222222222232</v>
      </c>
      <c r="Q9" s="33">
        <v>11</v>
      </c>
      <c r="R9" s="30">
        <v>266.66666666666663</v>
      </c>
      <c r="S9" s="33">
        <v>0</v>
      </c>
      <c r="T9" s="30">
        <v>-100</v>
      </c>
      <c r="U9" s="33">
        <v>0</v>
      </c>
      <c r="V9" s="30" t="s">
        <v>161</v>
      </c>
      <c r="W9" s="33">
        <v>0</v>
      </c>
      <c r="X9" s="30" t="s">
        <v>161</v>
      </c>
      <c r="Y9" s="33">
        <v>44697</v>
      </c>
      <c r="Z9" s="30">
        <v>62.854332143117396</v>
      </c>
      <c r="AA9" s="33">
        <v>77</v>
      </c>
      <c r="AB9" s="30">
        <v>45.283018867924518</v>
      </c>
      <c r="AC9" s="33">
        <v>11</v>
      </c>
      <c r="AD9" s="30">
        <v>450</v>
      </c>
      <c r="AE9" s="33">
        <v>15</v>
      </c>
      <c r="AF9" s="30">
        <v>7.1428571428571397</v>
      </c>
      <c r="AG9" s="33">
        <v>538</v>
      </c>
      <c r="AH9" s="30">
        <v>4038.4615384615386</v>
      </c>
      <c r="AI9" s="33">
        <v>641</v>
      </c>
      <c r="AJ9" s="30">
        <v>681.70731707317077</v>
      </c>
    </row>
    <row r="10" spans="1:37" x14ac:dyDescent="0.25">
      <c r="A10" s="8"/>
      <c r="B10" s="18" t="s">
        <v>14</v>
      </c>
      <c r="C10" s="33">
        <v>516760</v>
      </c>
      <c r="D10" s="33">
        <v>342819</v>
      </c>
      <c r="E10" s="30">
        <v>50.738436317707006</v>
      </c>
      <c r="F10" s="34">
        <v>3.1568216970586196</v>
      </c>
      <c r="G10" s="33">
        <v>285766</v>
      </c>
      <c r="H10" s="30">
        <v>44.857406449912297</v>
      </c>
      <c r="I10" s="33">
        <v>25820</v>
      </c>
      <c r="J10" s="30">
        <v>41.309106830122587</v>
      </c>
      <c r="K10" s="33">
        <v>645</v>
      </c>
      <c r="L10" s="30">
        <v>22.159090909090917</v>
      </c>
      <c r="M10" s="33">
        <v>6224</v>
      </c>
      <c r="N10" s="30">
        <v>23.492063492063497</v>
      </c>
      <c r="O10" s="33">
        <v>301</v>
      </c>
      <c r="P10" s="30">
        <v>71.022727272727266</v>
      </c>
      <c r="Q10" s="33">
        <v>878</v>
      </c>
      <c r="R10" s="30">
        <v>752.42718446601953</v>
      </c>
      <c r="S10" s="33">
        <v>1157</v>
      </c>
      <c r="T10" s="30">
        <v>-50.891341256366715</v>
      </c>
      <c r="U10" s="33">
        <v>26</v>
      </c>
      <c r="V10" s="30">
        <v>-27.777777777777779</v>
      </c>
      <c r="W10" s="33">
        <v>44</v>
      </c>
      <c r="X10" s="30">
        <v>4.7619047619047672</v>
      </c>
      <c r="Y10" s="33">
        <v>320861</v>
      </c>
      <c r="Z10" s="30">
        <v>43.352231857640056</v>
      </c>
      <c r="AA10" s="33">
        <v>67236</v>
      </c>
      <c r="AB10" s="30">
        <v>18.818809974022301</v>
      </c>
      <c r="AC10" s="33">
        <v>9726</v>
      </c>
      <c r="AD10" s="30">
        <v>82.888303873636701</v>
      </c>
      <c r="AE10" s="33">
        <v>23553</v>
      </c>
      <c r="AF10" s="30">
        <v>325.60534875316227</v>
      </c>
      <c r="AG10" s="33">
        <v>95384</v>
      </c>
      <c r="AH10" s="30">
        <v>85.021240276996494</v>
      </c>
      <c r="AI10" s="33">
        <v>195899</v>
      </c>
      <c r="AJ10" s="30">
        <v>64.632076105956699</v>
      </c>
    </row>
    <row r="11" spans="1:37" x14ac:dyDescent="0.25">
      <c r="A11" s="8"/>
      <c r="B11" s="18" t="s">
        <v>16</v>
      </c>
      <c r="C11" s="33">
        <v>336185</v>
      </c>
      <c r="D11" s="33">
        <v>250249</v>
      </c>
      <c r="E11" s="30">
        <v>34.340197163625021</v>
      </c>
      <c r="F11" s="34">
        <v>2.0537117854045439</v>
      </c>
      <c r="G11" s="33">
        <v>199529</v>
      </c>
      <c r="H11" s="30">
        <v>9.7670196671709508</v>
      </c>
      <c r="I11" s="33">
        <v>16647</v>
      </c>
      <c r="J11" s="30">
        <v>38.609492089925055</v>
      </c>
      <c r="K11" s="33">
        <v>1077</v>
      </c>
      <c r="L11" s="30">
        <v>13.487881981032658</v>
      </c>
      <c r="M11" s="33">
        <v>4515</v>
      </c>
      <c r="N11" s="30">
        <v>97.420201136860513</v>
      </c>
      <c r="O11" s="33">
        <v>118</v>
      </c>
      <c r="P11" s="30">
        <v>96.666666666666657</v>
      </c>
      <c r="Q11" s="33">
        <v>60</v>
      </c>
      <c r="R11" s="30">
        <v>900</v>
      </c>
      <c r="S11" s="33">
        <v>0</v>
      </c>
      <c r="T11" s="30" t="s">
        <v>161</v>
      </c>
      <c r="U11" s="33">
        <v>0</v>
      </c>
      <c r="V11" s="30">
        <v>-100</v>
      </c>
      <c r="W11" s="33">
        <v>0</v>
      </c>
      <c r="X11" s="30">
        <v>-100</v>
      </c>
      <c r="Y11" s="33">
        <v>221946</v>
      </c>
      <c r="Z11" s="30">
        <v>12.610354555233094</v>
      </c>
      <c r="AA11" s="33">
        <v>26189</v>
      </c>
      <c r="AB11" s="30">
        <v>25.817919769397069</v>
      </c>
      <c r="AC11" s="33">
        <v>2245</v>
      </c>
      <c r="AD11" s="30">
        <v>20.375335120643424</v>
      </c>
      <c r="AE11" s="33">
        <v>25934</v>
      </c>
      <c r="AF11" s="30">
        <v>407.01857282502442</v>
      </c>
      <c r="AG11" s="33">
        <v>59871</v>
      </c>
      <c r="AH11" s="30">
        <v>136.0657676839366</v>
      </c>
      <c r="AI11" s="33">
        <v>114239</v>
      </c>
      <c r="AJ11" s="30">
        <v>114.90866677953986</v>
      </c>
    </row>
    <row r="12" spans="1:37" x14ac:dyDescent="0.25">
      <c r="A12" s="8"/>
      <c r="B12" s="18" t="s">
        <v>12</v>
      </c>
      <c r="C12" s="33">
        <v>323856</v>
      </c>
      <c r="D12" s="33">
        <v>379442</v>
      </c>
      <c r="E12" s="30">
        <v>-14.649406233363727</v>
      </c>
      <c r="F12" s="34">
        <v>1.978395478602478</v>
      </c>
      <c r="G12" s="33">
        <v>266635</v>
      </c>
      <c r="H12" s="30">
        <v>-13.917066461764948</v>
      </c>
      <c r="I12" s="33">
        <v>48158</v>
      </c>
      <c r="J12" s="30">
        <v>9.5470985646368476</v>
      </c>
      <c r="K12" s="33">
        <v>1259</v>
      </c>
      <c r="L12" s="30">
        <v>40.827740492170015</v>
      </c>
      <c r="M12" s="33">
        <v>530</v>
      </c>
      <c r="N12" s="30">
        <v>-96.917170777105639</v>
      </c>
      <c r="O12" s="33">
        <v>3051</v>
      </c>
      <c r="P12" s="30">
        <v>0.16414970453053623</v>
      </c>
      <c r="Q12" s="33">
        <v>838</v>
      </c>
      <c r="R12" s="30">
        <v>67.93587174348697</v>
      </c>
      <c r="S12" s="33">
        <v>0</v>
      </c>
      <c r="T12" s="30">
        <v>-100</v>
      </c>
      <c r="U12" s="33">
        <v>20</v>
      </c>
      <c r="V12" s="30">
        <v>-98.12734082397003</v>
      </c>
      <c r="W12" s="33">
        <v>190</v>
      </c>
      <c r="X12" s="30">
        <v>5.555555555555558</v>
      </c>
      <c r="Y12" s="33">
        <v>320681</v>
      </c>
      <c r="Z12" s="30">
        <v>-14.84521463888726</v>
      </c>
      <c r="AA12" s="33">
        <v>1565</v>
      </c>
      <c r="AB12" s="30">
        <v>-4.9787492410443228</v>
      </c>
      <c r="AC12" s="33">
        <v>140</v>
      </c>
      <c r="AD12" s="30">
        <v>150</v>
      </c>
      <c r="AE12" s="33">
        <v>151</v>
      </c>
      <c r="AF12" s="30">
        <v>228.26086956521738</v>
      </c>
      <c r="AG12" s="33">
        <v>1319</v>
      </c>
      <c r="AH12" s="30">
        <v>19.15085817524842</v>
      </c>
      <c r="AI12" s="33">
        <v>3175</v>
      </c>
      <c r="AJ12" s="30">
        <v>11.169467787114851</v>
      </c>
    </row>
    <row r="13" spans="1:37" x14ac:dyDescent="0.25">
      <c r="A13" s="8"/>
      <c r="B13" s="18" t="s">
        <v>18</v>
      </c>
      <c r="C13" s="33">
        <v>511420</v>
      </c>
      <c r="D13" s="33">
        <v>420688</v>
      </c>
      <c r="E13" s="30">
        <v>21.567527478796645</v>
      </c>
      <c r="F13" s="34">
        <v>3.1242003102208362</v>
      </c>
      <c r="G13" s="33">
        <v>393678</v>
      </c>
      <c r="H13" s="30">
        <v>16.722110543824375</v>
      </c>
      <c r="I13" s="33">
        <v>99966</v>
      </c>
      <c r="J13" s="30">
        <v>42.102120884744409</v>
      </c>
      <c r="K13" s="33">
        <v>531</v>
      </c>
      <c r="L13" s="30">
        <v>30.147058823529417</v>
      </c>
      <c r="M13" s="33">
        <v>4303</v>
      </c>
      <c r="N13" s="30">
        <v>79.366402667778232</v>
      </c>
      <c r="O13" s="33">
        <v>1452</v>
      </c>
      <c r="P13" s="30">
        <v>147.35945485519593</v>
      </c>
      <c r="Q13" s="33">
        <v>2425</v>
      </c>
      <c r="R13" s="30">
        <v>606.99708454810491</v>
      </c>
      <c r="S13" s="33">
        <v>0</v>
      </c>
      <c r="T13" s="30">
        <v>-100</v>
      </c>
      <c r="U13" s="33">
        <v>621</v>
      </c>
      <c r="V13" s="30">
        <v>-80.785891089108901</v>
      </c>
      <c r="W13" s="33">
        <v>151</v>
      </c>
      <c r="X13" s="30" t="s">
        <v>161</v>
      </c>
      <c r="Y13" s="33">
        <v>503127</v>
      </c>
      <c r="Z13" s="30">
        <v>20.781110089518705</v>
      </c>
      <c r="AA13" s="33">
        <v>549</v>
      </c>
      <c r="AB13" s="30">
        <v>-20.203488372093027</v>
      </c>
      <c r="AC13" s="33">
        <v>331</v>
      </c>
      <c r="AD13" s="30">
        <v>-4.0579710144927557</v>
      </c>
      <c r="AE13" s="33">
        <v>942</v>
      </c>
      <c r="AF13" s="30">
        <v>653.59999999999991</v>
      </c>
      <c r="AG13" s="33">
        <v>6471</v>
      </c>
      <c r="AH13" s="30">
        <v>117.95217244863592</v>
      </c>
      <c r="AI13" s="33">
        <v>8293</v>
      </c>
      <c r="AJ13" s="30">
        <v>100.94499636539859</v>
      </c>
    </row>
    <row r="14" spans="1:37" x14ac:dyDescent="0.25">
      <c r="A14" s="8"/>
      <c r="B14" s="18" t="s">
        <v>19</v>
      </c>
      <c r="C14" s="33">
        <v>176668</v>
      </c>
      <c r="D14" s="33">
        <v>122771</v>
      </c>
      <c r="E14" s="30">
        <v>43.900432512564038</v>
      </c>
      <c r="F14" s="34">
        <v>1.0792425411718249</v>
      </c>
      <c r="G14" s="33">
        <v>84426</v>
      </c>
      <c r="H14" s="30">
        <v>9.7724613184241313</v>
      </c>
      <c r="I14" s="33">
        <v>5477</v>
      </c>
      <c r="J14" s="30">
        <v>77.134540750323424</v>
      </c>
      <c r="K14" s="33">
        <v>1132</v>
      </c>
      <c r="L14" s="30">
        <v>21.459227467811147</v>
      </c>
      <c r="M14" s="33">
        <v>1282</v>
      </c>
      <c r="N14" s="30">
        <v>60.651629072681715</v>
      </c>
      <c r="O14" s="33">
        <v>139</v>
      </c>
      <c r="P14" s="30">
        <v>90.410958904109592</v>
      </c>
      <c r="Q14" s="33">
        <v>24</v>
      </c>
      <c r="R14" s="30">
        <v>500</v>
      </c>
      <c r="S14" s="33">
        <v>0</v>
      </c>
      <c r="T14" s="30" t="s">
        <v>161</v>
      </c>
      <c r="U14" s="33">
        <v>1</v>
      </c>
      <c r="V14" s="30" t="s">
        <v>161</v>
      </c>
      <c r="W14" s="33">
        <v>25</v>
      </c>
      <c r="X14" s="30">
        <v>257.14285714285717</v>
      </c>
      <c r="Y14" s="33">
        <v>92506</v>
      </c>
      <c r="Z14" s="30">
        <v>13.065903979661675</v>
      </c>
      <c r="AA14" s="33">
        <v>26364</v>
      </c>
      <c r="AB14" s="30">
        <v>27.788279773156898</v>
      </c>
      <c r="AC14" s="33">
        <v>2668</v>
      </c>
      <c r="AD14" s="30">
        <v>76.10561056105611</v>
      </c>
      <c r="AE14" s="33">
        <v>17339</v>
      </c>
      <c r="AF14" s="30">
        <v>404.48065173116089</v>
      </c>
      <c r="AG14" s="33">
        <v>37791</v>
      </c>
      <c r="AH14" s="30">
        <v>145.84309133489461</v>
      </c>
      <c r="AI14" s="33">
        <v>84162</v>
      </c>
      <c r="AJ14" s="30">
        <v>105.49871810523746</v>
      </c>
    </row>
    <row r="15" spans="1:37" x14ac:dyDescent="0.25">
      <c r="A15" s="8"/>
      <c r="B15" s="18" t="s">
        <v>15</v>
      </c>
      <c r="C15" s="33">
        <v>300836</v>
      </c>
      <c r="D15" s="33">
        <v>259872</v>
      </c>
      <c r="E15" s="30">
        <v>15.763144932890039</v>
      </c>
      <c r="F15" s="34">
        <v>1.8377692005115083</v>
      </c>
      <c r="G15" s="33">
        <v>265426</v>
      </c>
      <c r="H15" s="30">
        <v>18.255654909089291</v>
      </c>
      <c r="I15" s="33">
        <v>18932</v>
      </c>
      <c r="J15" s="30">
        <v>-22.770661662723345</v>
      </c>
      <c r="K15" s="33">
        <v>1581</v>
      </c>
      <c r="L15" s="30">
        <v>38.199300699300707</v>
      </c>
      <c r="M15" s="33">
        <v>9383</v>
      </c>
      <c r="N15" s="30">
        <v>26.831576101649102</v>
      </c>
      <c r="O15" s="33">
        <v>193</v>
      </c>
      <c r="P15" s="30">
        <v>14.201183431952668</v>
      </c>
      <c r="Q15" s="33">
        <v>71</v>
      </c>
      <c r="R15" s="30">
        <v>407.14285714285711</v>
      </c>
      <c r="S15" s="33">
        <v>0</v>
      </c>
      <c r="T15" s="30">
        <v>-100</v>
      </c>
      <c r="U15" s="33">
        <v>4</v>
      </c>
      <c r="V15" s="30">
        <v>-33.333333333333336</v>
      </c>
      <c r="W15" s="33">
        <v>23</v>
      </c>
      <c r="X15" s="30">
        <v>2200</v>
      </c>
      <c r="Y15" s="33">
        <v>295613</v>
      </c>
      <c r="Z15" s="30">
        <v>14.709842649541137</v>
      </c>
      <c r="AA15" s="33">
        <v>1245</v>
      </c>
      <c r="AB15" s="30">
        <v>15.064695009242147</v>
      </c>
      <c r="AC15" s="33">
        <v>135</v>
      </c>
      <c r="AD15" s="30">
        <v>206.81818181818184</v>
      </c>
      <c r="AE15" s="33">
        <v>1233</v>
      </c>
      <c r="AF15" s="30">
        <v>278.22085889570553</v>
      </c>
      <c r="AG15" s="33">
        <v>2610</v>
      </c>
      <c r="AH15" s="30">
        <v>265.03496503496507</v>
      </c>
      <c r="AI15" s="33">
        <v>5223</v>
      </c>
      <c r="AJ15" s="30">
        <v>141.02445777572683</v>
      </c>
    </row>
    <row r="16" spans="1:37" x14ac:dyDescent="0.25">
      <c r="A16" s="8"/>
      <c r="B16" s="18" t="s">
        <v>17</v>
      </c>
      <c r="C16" s="33">
        <v>375428</v>
      </c>
      <c r="D16" s="33">
        <v>347814</v>
      </c>
      <c r="E16" s="30">
        <v>7.9393008907059581</v>
      </c>
      <c r="F16" s="34">
        <v>2.2934423254186149</v>
      </c>
      <c r="G16" s="33">
        <v>317569</v>
      </c>
      <c r="H16" s="30">
        <v>6.6458682445706296</v>
      </c>
      <c r="I16" s="33">
        <v>21128</v>
      </c>
      <c r="J16" s="30">
        <v>61.036585365853654</v>
      </c>
      <c r="K16" s="33">
        <v>2995</v>
      </c>
      <c r="L16" s="30">
        <v>6.9260978222063452</v>
      </c>
      <c r="M16" s="33">
        <v>30806</v>
      </c>
      <c r="N16" s="30">
        <v>-5.2006400787789282</v>
      </c>
      <c r="O16" s="33">
        <v>180</v>
      </c>
      <c r="P16" s="30">
        <v>106.89655172413795</v>
      </c>
      <c r="Q16" s="33">
        <v>29</v>
      </c>
      <c r="R16" s="30">
        <v>222.22222222222223</v>
      </c>
      <c r="S16" s="33">
        <v>3</v>
      </c>
      <c r="T16" s="30" t="s">
        <v>161</v>
      </c>
      <c r="U16" s="33">
        <v>2</v>
      </c>
      <c r="V16" s="30">
        <v>-66.666666666666671</v>
      </c>
      <c r="W16" s="33">
        <v>1</v>
      </c>
      <c r="X16" s="30">
        <v>-80</v>
      </c>
      <c r="Y16" s="33">
        <v>372713</v>
      </c>
      <c r="Z16" s="30">
        <v>7.6262694807726072</v>
      </c>
      <c r="AA16" s="33">
        <v>1342</v>
      </c>
      <c r="AB16" s="30">
        <v>9.8199672667757874</v>
      </c>
      <c r="AC16" s="33">
        <v>27</v>
      </c>
      <c r="AD16" s="30">
        <v>170.00000000000003</v>
      </c>
      <c r="AE16" s="33">
        <v>211</v>
      </c>
      <c r="AF16" s="30">
        <v>305.76923076923077</v>
      </c>
      <c r="AG16" s="33">
        <v>1135</v>
      </c>
      <c r="AH16" s="30">
        <v>400</v>
      </c>
      <c r="AI16" s="33">
        <v>2715</v>
      </c>
      <c r="AJ16" s="30">
        <v>79.682329583057594</v>
      </c>
    </row>
    <row r="17" spans="1:36" x14ac:dyDescent="0.25">
      <c r="A17" s="8"/>
      <c r="B17" s="18" t="s">
        <v>20</v>
      </c>
      <c r="C17" s="33">
        <v>141902</v>
      </c>
      <c r="D17" s="33">
        <v>135216</v>
      </c>
      <c r="E17" s="30">
        <v>4.9446811028280635</v>
      </c>
      <c r="F17" s="34">
        <v>0.86686142978561098</v>
      </c>
      <c r="G17" s="33">
        <v>121239</v>
      </c>
      <c r="H17" s="30">
        <v>1.513844814160481</v>
      </c>
      <c r="I17" s="33">
        <v>11248</v>
      </c>
      <c r="J17" s="30">
        <v>-10.850439882697948</v>
      </c>
      <c r="K17" s="33">
        <v>504</v>
      </c>
      <c r="L17" s="30">
        <v>28.244274809160295</v>
      </c>
      <c r="M17" s="33">
        <v>3861</v>
      </c>
      <c r="N17" s="30">
        <v>145.61068702290078</v>
      </c>
      <c r="O17" s="33">
        <v>2333</v>
      </c>
      <c r="P17" s="30">
        <v>389.09853249475896</v>
      </c>
      <c r="Q17" s="33">
        <v>1670</v>
      </c>
      <c r="R17" s="30">
        <v>1460.7476635514017</v>
      </c>
      <c r="S17" s="33">
        <v>0</v>
      </c>
      <c r="T17" s="30">
        <v>-100</v>
      </c>
      <c r="U17" s="33">
        <v>45</v>
      </c>
      <c r="V17" s="30">
        <v>-70.779220779220793</v>
      </c>
      <c r="W17" s="33">
        <v>2</v>
      </c>
      <c r="X17" s="30" t="s">
        <v>161</v>
      </c>
      <c r="Y17" s="33">
        <v>140902</v>
      </c>
      <c r="Z17" s="30">
        <v>4.4778775498098167</v>
      </c>
      <c r="AA17" s="33">
        <v>28</v>
      </c>
      <c r="AB17" s="30">
        <v>-31.707317073170728</v>
      </c>
      <c r="AC17" s="33">
        <v>24</v>
      </c>
      <c r="AD17" s="30">
        <v>700</v>
      </c>
      <c r="AE17" s="33">
        <v>453</v>
      </c>
      <c r="AF17" s="30">
        <v>172.89156626506025</v>
      </c>
      <c r="AG17" s="33">
        <v>495</v>
      </c>
      <c r="AH17" s="30">
        <v>246.15384615384616</v>
      </c>
      <c r="AI17" s="33">
        <v>1000</v>
      </c>
      <c r="AJ17" s="30">
        <v>183.28611898016996</v>
      </c>
    </row>
    <row r="18" spans="1:36" x14ac:dyDescent="0.25">
      <c r="A18" s="8"/>
      <c r="B18" s="18" t="s">
        <v>22</v>
      </c>
      <c r="C18" s="33">
        <v>59501</v>
      </c>
      <c r="D18" s="33">
        <v>52480</v>
      </c>
      <c r="E18" s="30">
        <v>13.378429878048781</v>
      </c>
      <c r="F18" s="34">
        <v>0.36348410828370026</v>
      </c>
      <c r="G18" s="33">
        <v>56842</v>
      </c>
      <c r="H18" s="30">
        <v>10.009676795045475</v>
      </c>
      <c r="I18" s="33">
        <v>452</v>
      </c>
      <c r="J18" s="30">
        <v>-8.6868686868686869</v>
      </c>
      <c r="K18" s="33">
        <v>1963</v>
      </c>
      <c r="L18" s="30">
        <v>876.61691542288554</v>
      </c>
      <c r="M18" s="33">
        <v>9</v>
      </c>
      <c r="N18" s="30">
        <v>800</v>
      </c>
      <c r="O18" s="33">
        <v>52</v>
      </c>
      <c r="P18" s="30">
        <v>225</v>
      </c>
      <c r="Q18" s="33">
        <v>64</v>
      </c>
      <c r="R18" s="30">
        <v>276.47058823529409</v>
      </c>
      <c r="S18" s="33">
        <v>0</v>
      </c>
      <c r="T18" s="30" t="s">
        <v>161</v>
      </c>
      <c r="U18" s="33">
        <v>2</v>
      </c>
      <c r="V18" s="30" t="s">
        <v>161</v>
      </c>
      <c r="W18" s="33">
        <v>1</v>
      </c>
      <c r="X18" s="30" t="s">
        <v>161</v>
      </c>
      <c r="Y18" s="33">
        <v>59385</v>
      </c>
      <c r="Z18" s="30">
        <v>13.330152671755723</v>
      </c>
      <c r="AA18" s="33">
        <v>23</v>
      </c>
      <c r="AB18" s="30">
        <v>27.777777777777768</v>
      </c>
      <c r="AC18" s="33">
        <v>1</v>
      </c>
      <c r="AD18" s="30" t="s">
        <v>161</v>
      </c>
      <c r="AE18" s="33">
        <v>1</v>
      </c>
      <c r="AF18" s="30" t="s">
        <v>161</v>
      </c>
      <c r="AG18" s="33">
        <v>91</v>
      </c>
      <c r="AH18" s="30">
        <v>46.774193548387103</v>
      </c>
      <c r="AI18" s="33">
        <v>116</v>
      </c>
      <c r="AJ18" s="30">
        <v>44.999999999999993</v>
      </c>
    </row>
    <row r="19" spans="1:36" x14ac:dyDescent="0.25">
      <c r="A19" s="8"/>
      <c r="B19" s="18" t="s">
        <v>21</v>
      </c>
      <c r="C19" s="33">
        <v>76334</v>
      </c>
      <c r="D19" s="33">
        <v>56717</v>
      </c>
      <c r="E19" s="30">
        <v>34.587513443940978</v>
      </c>
      <c r="F19" s="34">
        <v>0.46631478330999437</v>
      </c>
      <c r="G19" s="33">
        <v>28917</v>
      </c>
      <c r="H19" s="30">
        <v>2.900149455554768</v>
      </c>
      <c r="I19" s="33">
        <v>5633</v>
      </c>
      <c r="J19" s="30">
        <v>38.267059401080019</v>
      </c>
      <c r="K19" s="33">
        <v>101</v>
      </c>
      <c r="L19" s="30">
        <v>119.56521739130434</v>
      </c>
      <c r="M19" s="33">
        <v>183</v>
      </c>
      <c r="N19" s="30">
        <v>50</v>
      </c>
      <c r="O19" s="33">
        <v>42</v>
      </c>
      <c r="P19" s="30">
        <v>100</v>
      </c>
      <c r="Q19" s="33">
        <v>21</v>
      </c>
      <c r="R19" s="30" t="s">
        <v>161</v>
      </c>
      <c r="S19" s="33">
        <v>0</v>
      </c>
      <c r="T19" s="30" t="s">
        <v>161</v>
      </c>
      <c r="U19" s="33">
        <v>1</v>
      </c>
      <c r="V19" s="30" t="s">
        <v>161</v>
      </c>
      <c r="W19" s="33">
        <v>1</v>
      </c>
      <c r="X19" s="30" t="s">
        <v>161</v>
      </c>
      <c r="Y19" s="33">
        <v>34899</v>
      </c>
      <c r="Z19" s="30">
        <v>7.8294453885370041</v>
      </c>
      <c r="AA19" s="33">
        <v>6290</v>
      </c>
      <c r="AB19" s="30">
        <v>1.7799352750809128</v>
      </c>
      <c r="AC19" s="33">
        <v>1295</v>
      </c>
      <c r="AD19" s="30">
        <v>-11.904761904761907</v>
      </c>
      <c r="AE19" s="33">
        <v>8845</v>
      </c>
      <c r="AF19" s="30">
        <v>770.57086614173227</v>
      </c>
      <c r="AG19" s="33">
        <v>25005</v>
      </c>
      <c r="AH19" s="30">
        <v>59.409664669131715</v>
      </c>
      <c r="AI19" s="33">
        <v>41435</v>
      </c>
      <c r="AJ19" s="30">
        <v>70.150295663600517</v>
      </c>
    </row>
    <row r="20" spans="1:36" x14ac:dyDescent="0.25">
      <c r="A20" s="8"/>
      <c r="B20" s="18" t="s">
        <v>24</v>
      </c>
      <c r="C20" s="33">
        <v>40959</v>
      </c>
      <c r="D20" s="33">
        <v>31029</v>
      </c>
      <c r="E20" s="30">
        <v>32.002320409939088</v>
      </c>
      <c r="F20" s="34">
        <v>0.25021336769452746</v>
      </c>
      <c r="G20" s="33">
        <v>39149</v>
      </c>
      <c r="H20" s="30">
        <v>31.850330055233723</v>
      </c>
      <c r="I20" s="33">
        <v>488</v>
      </c>
      <c r="J20" s="30">
        <v>59.477124183006545</v>
      </c>
      <c r="K20" s="33">
        <v>896</v>
      </c>
      <c r="L20" s="30">
        <v>22.404371584699454</v>
      </c>
      <c r="M20" s="33">
        <v>87</v>
      </c>
      <c r="N20" s="30">
        <v>278.26086956521738</v>
      </c>
      <c r="O20" s="33">
        <v>11</v>
      </c>
      <c r="P20" s="30">
        <v>10.000000000000009</v>
      </c>
      <c r="Q20" s="33">
        <v>14</v>
      </c>
      <c r="R20" s="30">
        <v>1300</v>
      </c>
      <c r="S20" s="33">
        <v>0</v>
      </c>
      <c r="T20" s="30">
        <v>-100</v>
      </c>
      <c r="U20" s="33">
        <v>0</v>
      </c>
      <c r="V20" s="30" t="s">
        <v>161</v>
      </c>
      <c r="W20" s="33">
        <v>158</v>
      </c>
      <c r="X20" s="30">
        <v>18.796992481203013</v>
      </c>
      <c r="Y20" s="33">
        <v>40803</v>
      </c>
      <c r="Z20" s="30">
        <v>32.057091073855901</v>
      </c>
      <c r="AA20" s="33">
        <v>40</v>
      </c>
      <c r="AB20" s="30">
        <v>2.564102564102555</v>
      </c>
      <c r="AC20" s="33">
        <v>0</v>
      </c>
      <c r="AD20" s="30">
        <v>-100</v>
      </c>
      <c r="AE20" s="33">
        <v>16</v>
      </c>
      <c r="AF20" s="30" t="s">
        <v>161</v>
      </c>
      <c r="AG20" s="33">
        <v>100</v>
      </c>
      <c r="AH20" s="30">
        <v>20.481927710843383</v>
      </c>
      <c r="AI20" s="33">
        <v>156</v>
      </c>
      <c r="AJ20" s="30">
        <v>19.083969465648853</v>
      </c>
    </row>
    <row r="21" spans="1:36" x14ac:dyDescent="0.25">
      <c r="A21" s="8"/>
      <c r="B21" s="18" t="s">
        <v>23</v>
      </c>
      <c r="C21" s="33">
        <v>54893</v>
      </c>
      <c r="D21" s="33">
        <v>46874</v>
      </c>
      <c r="E21" s="30">
        <v>17.107564961385833</v>
      </c>
      <c r="F21" s="34">
        <v>0.33533441716974771</v>
      </c>
      <c r="G21" s="33">
        <v>52338</v>
      </c>
      <c r="H21" s="30">
        <v>15.069035265148178</v>
      </c>
      <c r="I21" s="33">
        <v>396</v>
      </c>
      <c r="J21" s="30">
        <v>67.796610169491515</v>
      </c>
      <c r="K21" s="33">
        <v>1417</v>
      </c>
      <c r="L21" s="30">
        <v>209.3886462882096</v>
      </c>
      <c r="M21" s="33">
        <v>54</v>
      </c>
      <c r="N21" s="30">
        <v>260</v>
      </c>
      <c r="O21" s="33">
        <v>16</v>
      </c>
      <c r="P21" s="30">
        <v>77.777777777777771</v>
      </c>
      <c r="Q21" s="33">
        <v>10</v>
      </c>
      <c r="R21" s="30">
        <v>900</v>
      </c>
      <c r="S21" s="33">
        <v>13</v>
      </c>
      <c r="T21" s="30" t="s">
        <v>161</v>
      </c>
      <c r="U21" s="33">
        <v>1</v>
      </c>
      <c r="V21" s="30">
        <v>-75</v>
      </c>
      <c r="W21" s="33">
        <v>0</v>
      </c>
      <c r="X21" s="30">
        <v>-100</v>
      </c>
      <c r="Y21" s="33">
        <v>54245</v>
      </c>
      <c r="Z21" s="30">
        <v>17.393092105263165</v>
      </c>
      <c r="AA21" s="33">
        <v>157</v>
      </c>
      <c r="AB21" s="30">
        <v>-46.779661016949149</v>
      </c>
      <c r="AC21" s="33">
        <v>1</v>
      </c>
      <c r="AD21" s="30">
        <v>-66.666666666666671</v>
      </c>
      <c r="AE21" s="33">
        <v>276</v>
      </c>
      <c r="AF21" s="30">
        <v>9100</v>
      </c>
      <c r="AG21" s="33">
        <v>214</v>
      </c>
      <c r="AH21" s="30">
        <v>-41.369863013698627</v>
      </c>
      <c r="AI21" s="33">
        <v>648</v>
      </c>
      <c r="AJ21" s="30">
        <v>-2.7027027027026973</v>
      </c>
    </row>
    <row r="22" spans="1:36" x14ac:dyDescent="0.25">
      <c r="A22" s="8"/>
      <c r="B22" s="18" t="s">
        <v>123</v>
      </c>
      <c r="C22" s="33">
        <v>46027</v>
      </c>
      <c r="D22" s="33">
        <v>31748</v>
      </c>
      <c r="E22" s="30">
        <v>44.97606148418798</v>
      </c>
      <c r="F22" s="34">
        <v>0.28117314082072353</v>
      </c>
      <c r="G22" s="33">
        <v>40460</v>
      </c>
      <c r="H22" s="30">
        <v>40.534907954150754</v>
      </c>
      <c r="I22" s="33">
        <v>810</v>
      </c>
      <c r="J22" s="30">
        <v>94.711538461538453</v>
      </c>
      <c r="K22" s="33">
        <v>1730</v>
      </c>
      <c r="L22" s="30">
        <v>291.40271493212668</v>
      </c>
      <c r="M22" s="33">
        <v>226</v>
      </c>
      <c r="N22" s="30">
        <v>380.85106382978722</v>
      </c>
      <c r="O22" s="33">
        <v>67</v>
      </c>
      <c r="P22" s="30">
        <v>272.22222222222223</v>
      </c>
      <c r="Q22" s="33">
        <v>38</v>
      </c>
      <c r="R22" s="30">
        <v>533.33333333333326</v>
      </c>
      <c r="S22" s="33">
        <v>1</v>
      </c>
      <c r="T22" s="30" t="s">
        <v>161</v>
      </c>
      <c r="U22" s="33">
        <v>0</v>
      </c>
      <c r="V22" s="30" t="s">
        <v>161</v>
      </c>
      <c r="W22" s="33">
        <v>0</v>
      </c>
      <c r="X22" s="30">
        <v>-100</v>
      </c>
      <c r="Y22" s="33">
        <v>43332</v>
      </c>
      <c r="Z22" s="30">
        <v>45.800807537012119</v>
      </c>
      <c r="AA22" s="33">
        <v>897</v>
      </c>
      <c r="AB22" s="30">
        <v>20.080321285140567</v>
      </c>
      <c r="AC22" s="33">
        <v>69</v>
      </c>
      <c r="AD22" s="30">
        <v>-51.408450704225352</v>
      </c>
      <c r="AE22" s="33">
        <v>244</v>
      </c>
      <c r="AF22" s="30">
        <v>876</v>
      </c>
      <c r="AG22" s="33">
        <v>1485</v>
      </c>
      <c r="AH22" s="30">
        <v>33.303411131059235</v>
      </c>
      <c r="AI22" s="33">
        <v>2695</v>
      </c>
      <c r="AJ22" s="30">
        <v>32.88954635108481</v>
      </c>
    </row>
    <row r="23" spans="1:36" x14ac:dyDescent="0.25">
      <c r="A23" s="8"/>
      <c r="B23" s="18" t="s">
        <v>109</v>
      </c>
      <c r="C23" s="33">
        <v>48084</v>
      </c>
      <c r="D23" s="33">
        <v>40935</v>
      </c>
      <c r="E23" s="30">
        <v>17.46427262733603</v>
      </c>
      <c r="F23" s="34">
        <v>0.29373909451460384</v>
      </c>
      <c r="G23" s="33">
        <v>46271</v>
      </c>
      <c r="H23" s="30">
        <v>14.291712980116088</v>
      </c>
      <c r="I23" s="33">
        <v>1164</v>
      </c>
      <c r="J23" s="30">
        <v>365.59999999999997</v>
      </c>
      <c r="K23" s="33">
        <v>237</v>
      </c>
      <c r="L23" s="30">
        <v>540.54054054054052</v>
      </c>
      <c r="M23" s="33">
        <v>179</v>
      </c>
      <c r="N23" s="30">
        <v>26.056338028169023</v>
      </c>
      <c r="O23" s="33">
        <v>14</v>
      </c>
      <c r="P23" s="30">
        <v>100</v>
      </c>
      <c r="Q23" s="33">
        <v>4</v>
      </c>
      <c r="R23" s="30">
        <v>300</v>
      </c>
      <c r="S23" s="33">
        <v>0</v>
      </c>
      <c r="T23" s="30" t="s">
        <v>161</v>
      </c>
      <c r="U23" s="33">
        <v>5</v>
      </c>
      <c r="V23" s="30">
        <v>400</v>
      </c>
      <c r="W23" s="33">
        <v>61</v>
      </c>
      <c r="X23" s="30" t="s">
        <v>161</v>
      </c>
      <c r="Y23" s="33">
        <v>47935</v>
      </c>
      <c r="Z23" s="30">
        <v>17.134618674095247</v>
      </c>
      <c r="AA23" s="33">
        <v>16</v>
      </c>
      <c r="AB23" s="30">
        <v>100</v>
      </c>
      <c r="AC23" s="33">
        <v>2</v>
      </c>
      <c r="AD23" s="30" t="s">
        <v>161</v>
      </c>
      <c r="AE23" s="33">
        <v>7</v>
      </c>
      <c r="AF23" s="30">
        <v>75</v>
      </c>
      <c r="AG23" s="33">
        <v>124</v>
      </c>
      <c r="AH23" s="30" t="s">
        <v>161</v>
      </c>
      <c r="AI23" s="33">
        <v>149</v>
      </c>
      <c r="AJ23" s="30">
        <v>1141.6666666666665</v>
      </c>
    </row>
    <row r="24" spans="1:36" x14ac:dyDescent="0.25">
      <c r="A24" s="8"/>
      <c r="B24" s="18" t="s">
        <v>25</v>
      </c>
      <c r="C24" s="33">
        <v>27666</v>
      </c>
      <c r="D24" s="33">
        <v>21404</v>
      </c>
      <c r="E24" s="30">
        <v>29.256213791814623</v>
      </c>
      <c r="F24" s="34">
        <v>0.16900810641462921</v>
      </c>
      <c r="G24" s="33">
        <v>21373</v>
      </c>
      <c r="H24" s="30">
        <v>18.521599290190217</v>
      </c>
      <c r="I24" s="33">
        <v>1591</v>
      </c>
      <c r="J24" s="30">
        <v>176.21527777777777</v>
      </c>
      <c r="K24" s="33">
        <v>24</v>
      </c>
      <c r="L24" s="30">
        <v>4.3478260869565188</v>
      </c>
      <c r="M24" s="33">
        <v>34</v>
      </c>
      <c r="N24" s="30">
        <v>-2.8571428571428581</v>
      </c>
      <c r="O24" s="33">
        <v>202</v>
      </c>
      <c r="P24" s="30">
        <v>296.07843137254906</v>
      </c>
      <c r="Q24" s="33">
        <v>17</v>
      </c>
      <c r="R24" s="30">
        <v>750</v>
      </c>
      <c r="S24" s="33">
        <v>0</v>
      </c>
      <c r="T24" s="30" t="s">
        <v>161</v>
      </c>
      <c r="U24" s="33">
        <v>0</v>
      </c>
      <c r="V24" s="30" t="s">
        <v>161</v>
      </c>
      <c r="W24" s="33">
        <v>5</v>
      </c>
      <c r="X24" s="30" t="s">
        <v>161</v>
      </c>
      <c r="Y24" s="33">
        <v>23246</v>
      </c>
      <c r="Z24" s="30">
        <v>24.177350427350429</v>
      </c>
      <c r="AA24" s="33">
        <v>3265</v>
      </c>
      <c r="AB24" s="30">
        <v>51.860465116279066</v>
      </c>
      <c r="AC24" s="33">
        <v>61</v>
      </c>
      <c r="AD24" s="30">
        <v>-1.6129032258064502</v>
      </c>
      <c r="AE24" s="33">
        <v>20</v>
      </c>
      <c r="AF24" s="30">
        <v>5.2631578947368363</v>
      </c>
      <c r="AG24" s="33">
        <v>1074</v>
      </c>
      <c r="AH24" s="30">
        <v>137.08609271523181</v>
      </c>
      <c r="AI24" s="33">
        <v>4420</v>
      </c>
      <c r="AJ24" s="30">
        <v>64.679582712369594</v>
      </c>
    </row>
    <row r="25" spans="1:36" x14ac:dyDescent="0.25">
      <c r="A25" s="8"/>
      <c r="B25" s="18" t="s">
        <v>28</v>
      </c>
      <c r="C25" s="33">
        <v>23959</v>
      </c>
      <c r="D25" s="33">
        <v>19888</v>
      </c>
      <c r="E25" s="30">
        <v>20.469629927594536</v>
      </c>
      <c r="F25" s="34">
        <v>0.14636251072031015</v>
      </c>
      <c r="G25" s="33">
        <v>20673</v>
      </c>
      <c r="H25" s="30">
        <v>12.34715504592141</v>
      </c>
      <c r="I25" s="33">
        <v>817</v>
      </c>
      <c r="J25" s="30">
        <v>166.12377850162864</v>
      </c>
      <c r="K25" s="33">
        <v>523</v>
      </c>
      <c r="L25" s="30">
        <v>680.59701492537317</v>
      </c>
      <c r="M25" s="33">
        <v>45</v>
      </c>
      <c r="N25" s="30">
        <v>9.7560975609756184</v>
      </c>
      <c r="O25" s="33">
        <v>55</v>
      </c>
      <c r="P25" s="30">
        <v>161.9047619047619</v>
      </c>
      <c r="Q25" s="33">
        <v>37</v>
      </c>
      <c r="R25" s="30">
        <v>208.33333333333334</v>
      </c>
      <c r="S25" s="33">
        <v>0</v>
      </c>
      <c r="T25" s="30" t="s">
        <v>161</v>
      </c>
      <c r="U25" s="33">
        <v>1</v>
      </c>
      <c r="V25" s="30" t="s">
        <v>161</v>
      </c>
      <c r="W25" s="33">
        <v>2</v>
      </c>
      <c r="X25" s="30" t="s">
        <v>161</v>
      </c>
      <c r="Y25" s="33">
        <v>22153</v>
      </c>
      <c r="Z25" s="30">
        <v>17.528781367711808</v>
      </c>
      <c r="AA25" s="33">
        <v>713</v>
      </c>
      <c r="AB25" s="30">
        <v>165.05576208178439</v>
      </c>
      <c r="AC25" s="33">
        <v>59</v>
      </c>
      <c r="AD25" s="30">
        <v>-34.444444444444443</v>
      </c>
      <c r="AE25" s="33">
        <v>12</v>
      </c>
      <c r="AF25" s="30">
        <v>1100</v>
      </c>
      <c r="AG25" s="33">
        <v>1022</v>
      </c>
      <c r="AH25" s="30">
        <v>50.515463917525771</v>
      </c>
      <c r="AI25" s="33">
        <v>1806</v>
      </c>
      <c r="AJ25" s="30">
        <v>73.820981713185759</v>
      </c>
    </row>
    <row r="26" spans="1:36" x14ac:dyDescent="0.25">
      <c r="A26" s="8"/>
      <c r="B26" s="18" t="s">
        <v>27</v>
      </c>
      <c r="C26" s="33">
        <v>15842</v>
      </c>
      <c r="D26" s="33">
        <v>12197</v>
      </c>
      <c r="E26" s="30">
        <v>29.88439780273837</v>
      </c>
      <c r="F26" s="34">
        <v>9.6776780952091218E-2</v>
      </c>
      <c r="G26" s="33">
        <v>14295</v>
      </c>
      <c r="H26" s="30">
        <v>27.554207191933621</v>
      </c>
      <c r="I26" s="33">
        <v>577</v>
      </c>
      <c r="J26" s="30">
        <v>74.848484848484858</v>
      </c>
      <c r="K26" s="33">
        <v>100</v>
      </c>
      <c r="L26" s="30">
        <v>170.27027027027026</v>
      </c>
      <c r="M26" s="33">
        <v>32</v>
      </c>
      <c r="N26" s="30">
        <v>39.130434782608688</v>
      </c>
      <c r="O26" s="33">
        <v>63</v>
      </c>
      <c r="P26" s="30">
        <v>14.54545454545455</v>
      </c>
      <c r="Q26" s="33">
        <v>45</v>
      </c>
      <c r="R26" s="30">
        <v>200</v>
      </c>
      <c r="S26" s="33">
        <v>0</v>
      </c>
      <c r="T26" s="30" t="s">
        <v>161</v>
      </c>
      <c r="U26" s="33">
        <v>0</v>
      </c>
      <c r="V26" s="30">
        <v>-100</v>
      </c>
      <c r="W26" s="33">
        <v>4</v>
      </c>
      <c r="X26" s="30" t="s">
        <v>161</v>
      </c>
      <c r="Y26" s="33">
        <v>15116</v>
      </c>
      <c r="Z26" s="30">
        <v>29.550908467603708</v>
      </c>
      <c r="AA26" s="33">
        <v>531</v>
      </c>
      <c r="AB26" s="30">
        <v>32.089552238805965</v>
      </c>
      <c r="AC26" s="33">
        <v>15</v>
      </c>
      <c r="AD26" s="30">
        <v>15.384615384615374</v>
      </c>
      <c r="AE26" s="33">
        <v>0</v>
      </c>
      <c r="AF26" s="30" t="s">
        <v>161</v>
      </c>
      <c r="AG26" s="33">
        <v>180</v>
      </c>
      <c r="AH26" s="30">
        <v>57.894736842105267</v>
      </c>
      <c r="AI26" s="33">
        <v>726</v>
      </c>
      <c r="AJ26" s="30">
        <v>37.240075614366731</v>
      </c>
    </row>
    <row r="27" spans="1:36" x14ac:dyDescent="0.25">
      <c r="A27" s="8"/>
      <c r="B27" s="18" t="s">
        <v>26</v>
      </c>
      <c r="C27" s="33">
        <v>14789</v>
      </c>
      <c r="D27" s="33">
        <v>13425</v>
      </c>
      <c r="E27" s="30">
        <v>10.160148975791428</v>
      </c>
      <c r="F27" s="34">
        <v>9.0344136693629395E-2</v>
      </c>
      <c r="G27" s="33">
        <v>12922</v>
      </c>
      <c r="H27" s="30">
        <v>7.8451009848105491</v>
      </c>
      <c r="I27" s="33">
        <v>463</v>
      </c>
      <c r="J27" s="30">
        <v>35.777126099706734</v>
      </c>
      <c r="K27" s="33">
        <v>391</v>
      </c>
      <c r="L27" s="30">
        <v>10.764872521246449</v>
      </c>
      <c r="M27" s="33">
        <v>127</v>
      </c>
      <c r="N27" s="30">
        <v>62.820512820512818</v>
      </c>
      <c r="O27" s="33">
        <v>57</v>
      </c>
      <c r="P27" s="30">
        <v>137.5</v>
      </c>
      <c r="Q27" s="33">
        <v>23</v>
      </c>
      <c r="R27" s="30">
        <v>2200</v>
      </c>
      <c r="S27" s="33">
        <v>0</v>
      </c>
      <c r="T27" s="30" t="s">
        <v>161</v>
      </c>
      <c r="U27" s="33">
        <v>6</v>
      </c>
      <c r="V27" s="30" t="s">
        <v>161</v>
      </c>
      <c r="W27" s="33">
        <v>0</v>
      </c>
      <c r="X27" s="30">
        <v>-100</v>
      </c>
      <c r="Y27" s="33">
        <v>13989</v>
      </c>
      <c r="Z27" s="30">
        <v>9.2634538779973408</v>
      </c>
      <c r="AA27" s="33">
        <v>423</v>
      </c>
      <c r="AB27" s="30">
        <v>-3.6446469248291535</v>
      </c>
      <c r="AC27" s="33">
        <v>10</v>
      </c>
      <c r="AD27" s="30" t="s">
        <v>161</v>
      </c>
      <c r="AE27" s="33">
        <v>210</v>
      </c>
      <c r="AF27" s="30">
        <v>1066.6666666666665</v>
      </c>
      <c r="AG27" s="33">
        <v>157</v>
      </c>
      <c r="AH27" s="30">
        <v>-4.848484848484846</v>
      </c>
      <c r="AI27" s="33">
        <v>800</v>
      </c>
      <c r="AJ27" s="30">
        <v>28.617363344051448</v>
      </c>
    </row>
    <row r="28" spans="1:36" x14ac:dyDescent="0.25">
      <c r="A28" s="8"/>
      <c r="B28" s="18" t="s">
        <v>29</v>
      </c>
      <c r="C28" s="33">
        <v>4068</v>
      </c>
      <c r="D28" s="33">
        <v>3122</v>
      </c>
      <c r="E28" s="30">
        <v>30.301089045483653</v>
      </c>
      <c r="F28" s="34">
        <v>2.4850899186536241E-2</v>
      </c>
      <c r="G28" s="33">
        <v>3758</v>
      </c>
      <c r="H28" s="30">
        <v>28.698630136986303</v>
      </c>
      <c r="I28" s="33">
        <v>147</v>
      </c>
      <c r="J28" s="30">
        <v>33.63636363636364</v>
      </c>
      <c r="K28" s="33">
        <v>68</v>
      </c>
      <c r="L28" s="30">
        <v>33.333333333333329</v>
      </c>
      <c r="M28" s="33">
        <v>39</v>
      </c>
      <c r="N28" s="30" t="s">
        <v>161</v>
      </c>
      <c r="O28" s="33">
        <v>17</v>
      </c>
      <c r="P28" s="30">
        <v>183.33333333333334</v>
      </c>
      <c r="Q28" s="33">
        <v>5</v>
      </c>
      <c r="R28" s="30">
        <v>400</v>
      </c>
      <c r="S28" s="33">
        <v>0</v>
      </c>
      <c r="T28" s="30" t="s">
        <v>161</v>
      </c>
      <c r="U28" s="33">
        <v>0</v>
      </c>
      <c r="V28" s="30" t="s">
        <v>161</v>
      </c>
      <c r="W28" s="33">
        <v>0</v>
      </c>
      <c r="X28" s="30" t="s">
        <v>161</v>
      </c>
      <c r="Y28" s="33">
        <v>4034</v>
      </c>
      <c r="Z28" s="30">
        <v>30.634715025906733</v>
      </c>
      <c r="AA28" s="33">
        <v>32</v>
      </c>
      <c r="AB28" s="30">
        <v>-3.0303030303030276</v>
      </c>
      <c r="AC28" s="33">
        <v>2</v>
      </c>
      <c r="AD28" s="30" t="s">
        <v>161</v>
      </c>
      <c r="AE28" s="33">
        <v>0</v>
      </c>
      <c r="AF28" s="30" t="s">
        <v>161</v>
      </c>
      <c r="AG28" s="33">
        <v>0</v>
      </c>
      <c r="AH28" s="30">
        <v>-100</v>
      </c>
      <c r="AI28" s="33">
        <v>34</v>
      </c>
      <c r="AJ28" s="30">
        <v>0</v>
      </c>
    </row>
    <row r="29" spans="1:36" x14ac:dyDescent="0.25">
      <c r="A29" s="8"/>
      <c r="B29" s="18" t="s">
        <v>30</v>
      </c>
      <c r="C29" s="33">
        <v>100318</v>
      </c>
      <c r="D29" s="33">
        <v>84729</v>
      </c>
      <c r="E29" s="30">
        <v>18.398659254800599</v>
      </c>
      <c r="F29" s="34">
        <v>0.61283001587879604</v>
      </c>
      <c r="G29" s="33">
        <v>89426</v>
      </c>
      <c r="H29" s="30">
        <v>11.230518551687263</v>
      </c>
      <c r="I29" s="33">
        <v>2449</v>
      </c>
      <c r="J29" s="30">
        <v>113.141862489121</v>
      </c>
      <c r="K29" s="33">
        <v>712</v>
      </c>
      <c r="L29" s="30">
        <v>134.98349834983497</v>
      </c>
      <c r="M29" s="33">
        <v>382</v>
      </c>
      <c r="N29" s="30">
        <v>-16.956521739130437</v>
      </c>
      <c r="O29" s="33">
        <v>90</v>
      </c>
      <c r="P29" s="30">
        <v>136.84210526315786</v>
      </c>
      <c r="Q29" s="33">
        <v>151</v>
      </c>
      <c r="R29" s="30">
        <v>403.33333333333331</v>
      </c>
      <c r="S29" s="33">
        <v>0</v>
      </c>
      <c r="T29" s="30">
        <v>-100</v>
      </c>
      <c r="U29" s="33">
        <v>204</v>
      </c>
      <c r="V29" s="30">
        <v>1600</v>
      </c>
      <c r="W29" s="33">
        <v>22</v>
      </c>
      <c r="X29" s="30">
        <v>340.00000000000006</v>
      </c>
      <c r="Y29" s="33">
        <v>93436</v>
      </c>
      <c r="Z29" s="30">
        <v>13.393203883495142</v>
      </c>
      <c r="AA29" s="33">
        <v>538</v>
      </c>
      <c r="AB29" s="30">
        <v>-31.289910600255432</v>
      </c>
      <c r="AC29" s="33">
        <v>92</v>
      </c>
      <c r="AD29" s="30">
        <v>-46.820809248554916</v>
      </c>
      <c r="AE29" s="33">
        <v>1841</v>
      </c>
      <c r="AF29" s="30">
        <v>242.19330855018586</v>
      </c>
      <c r="AG29" s="33">
        <v>4411</v>
      </c>
      <c r="AH29" s="30">
        <v>428.26347305389226</v>
      </c>
      <c r="AI29" s="33">
        <v>6882</v>
      </c>
      <c r="AJ29" s="30">
        <v>195.49162730785744</v>
      </c>
    </row>
    <row r="30" spans="1:36" x14ac:dyDescent="0.25">
      <c r="A30" s="9"/>
      <c r="B30" s="18" t="s">
        <v>31</v>
      </c>
      <c r="C30" s="33">
        <v>13113511</v>
      </c>
      <c r="D30" s="33">
        <v>8401391</v>
      </c>
      <c r="E30" s="30">
        <v>56.087378863809569</v>
      </c>
      <c r="F30" s="34">
        <v>80.108785605342675</v>
      </c>
      <c r="G30" s="33">
        <v>8322113</v>
      </c>
      <c r="H30" s="30">
        <v>42.25773394130794</v>
      </c>
      <c r="I30" s="33">
        <v>1059950</v>
      </c>
      <c r="J30" s="30">
        <v>640617.83425081067</v>
      </c>
      <c r="K30" s="33">
        <v>916177</v>
      </c>
      <c r="L30" s="30">
        <v>1545.876223839037</v>
      </c>
      <c r="M30" s="33">
        <v>1096800</v>
      </c>
      <c r="N30" s="30">
        <v>431594.56384323642</v>
      </c>
      <c r="O30" s="33">
        <v>108485</v>
      </c>
      <c r="P30" s="30">
        <v>1103.9174342470315</v>
      </c>
      <c r="Q30" s="33">
        <v>55992</v>
      </c>
      <c r="R30" s="30">
        <v>3689.4608536863734</v>
      </c>
      <c r="S30" s="33">
        <v>1944</v>
      </c>
      <c r="T30" s="30">
        <v>-92.722099509565354</v>
      </c>
      <c r="U30" s="33">
        <v>2508</v>
      </c>
      <c r="V30" s="30">
        <v>633.38359989845128</v>
      </c>
      <c r="W30" s="33">
        <v>1056</v>
      </c>
      <c r="X30" s="30" t="s">
        <v>161</v>
      </c>
      <c r="Y30" s="35">
        <v>11565025</v>
      </c>
      <c r="Z30" s="30">
        <v>47.488091302901751</v>
      </c>
      <c r="AA30" s="33">
        <v>252007</v>
      </c>
      <c r="AB30" s="30">
        <v>2.5414935648862214</v>
      </c>
      <c r="AC30" s="33">
        <v>186856</v>
      </c>
      <c r="AD30" s="30">
        <v>301.02156883785813</v>
      </c>
      <c r="AE30" s="33">
        <v>278062</v>
      </c>
      <c r="AF30" s="30">
        <v>438.96340517909749</v>
      </c>
      <c r="AG30" s="33">
        <v>831561</v>
      </c>
      <c r="AH30" s="30">
        <v>284.77708627351177</v>
      </c>
      <c r="AI30" s="35">
        <v>1548486</v>
      </c>
      <c r="AJ30" s="30">
        <v>176.4842526644324</v>
      </c>
    </row>
    <row r="31" spans="1:36" x14ac:dyDescent="0.25">
      <c r="A31" s="10" t="s">
        <v>32</v>
      </c>
      <c r="B31" s="18" t="s">
        <v>33</v>
      </c>
      <c r="C31" s="33">
        <v>1320108</v>
      </c>
      <c r="D31" s="33">
        <v>1086415</v>
      </c>
      <c r="E31" s="30">
        <v>21.510472517408164</v>
      </c>
      <c r="F31" s="34">
        <v>8.064373358736475</v>
      </c>
      <c r="G31" s="33">
        <v>1144252</v>
      </c>
      <c r="H31" s="30">
        <v>18.833075260643039</v>
      </c>
      <c r="I31" s="33">
        <v>40980</v>
      </c>
      <c r="J31" s="30">
        <v>43.271684788308917</v>
      </c>
      <c r="K31" s="33">
        <v>53375</v>
      </c>
      <c r="L31" s="30">
        <v>26.986581652074616</v>
      </c>
      <c r="M31" s="33">
        <v>6941</v>
      </c>
      <c r="N31" s="30">
        <v>72.876712328767113</v>
      </c>
      <c r="O31" s="33">
        <v>5079</v>
      </c>
      <c r="P31" s="30">
        <v>52.430972388955574</v>
      </c>
      <c r="Q31" s="33">
        <v>1646</v>
      </c>
      <c r="R31" s="30">
        <v>237.29508196721309</v>
      </c>
      <c r="S31" s="33">
        <v>19</v>
      </c>
      <c r="T31" s="30">
        <v>-75</v>
      </c>
      <c r="U31" s="33">
        <v>82</v>
      </c>
      <c r="V31" s="30">
        <v>51.851851851851862</v>
      </c>
      <c r="W31" s="33">
        <v>3473</v>
      </c>
      <c r="X31" s="30">
        <v>-22.873639795691759</v>
      </c>
      <c r="Y31" s="33">
        <v>1255847</v>
      </c>
      <c r="Z31" s="30">
        <v>20.060706876607306</v>
      </c>
      <c r="AA31" s="33">
        <v>40989</v>
      </c>
      <c r="AB31" s="30">
        <v>37.982225812967087</v>
      </c>
      <c r="AC31" s="33">
        <v>2078</v>
      </c>
      <c r="AD31" s="30">
        <v>741.29554655870447</v>
      </c>
      <c r="AE31" s="33">
        <v>8028</v>
      </c>
      <c r="AF31" s="30">
        <v>480.05780346820808</v>
      </c>
      <c r="AG31" s="33">
        <v>13166</v>
      </c>
      <c r="AH31" s="30">
        <v>45.191883546537269</v>
      </c>
      <c r="AI31" s="33">
        <v>64261</v>
      </c>
      <c r="AJ31" s="30">
        <v>59.042197747803485</v>
      </c>
    </row>
    <row r="32" spans="1:36" x14ac:dyDescent="0.25">
      <c r="A32" s="8"/>
      <c r="B32" s="18" t="s">
        <v>34</v>
      </c>
      <c r="C32" s="33">
        <v>254332</v>
      </c>
      <c r="D32" s="33">
        <v>201849</v>
      </c>
      <c r="E32" s="30">
        <v>26.001119648846416</v>
      </c>
      <c r="F32" s="34">
        <v>1.553682126821567</v>
      </c>
      <c r="G32" s="33">
        <v>222244</v>
      </c>
      <c r="H32" s="30">
        <v>24.191962090392959</v>
      </c>
      <c r="I32" s="33">
        <v>7524</v>
      </c>
      <c r="J32" s="30">
        <v>37.02422145328719</v>
      </c>
      <c r="K32" s="33">
        <v>7248</v>
      </c>
      <c r="L32" s="30">
        <v>18.74180865006554</v>
      </c>
      <c r="M32" s="33">
        <v>2513</v>
      </c>
      <c r="N32" s="30">
        <v>97.25274725274727</v>
      </c>
      <c r="O32" s="33">
        <v>619</v>
      </c>
      <c r="P32" s="30">
        <v>37.555555555555564</v>
      </c>
      <c r="Q32" s="33">
        <v>357</v>
      </c>
      <c r="R32" s="30">
        <v>136.42384105960264</v>
      </c>
      <c r="S32" s="33">
        <v>4</v>
      </c>
      <c r="T32" s="30">
        <v>-75</v>
      </c>
      <c r="U32" s="33">
        <v>28</v>
      </c>
      <c r="V32" s="30">
        <v>39.999999999999993</v>
      </c>
      <c r="W32" s="33">
        <v>11</v>
      </c>
      <c r="X32" s="30">
        <v>-69.444444444444443</v>
      </c>
      <c r="Y32" s="33">
        <v>240548</v>
      </c>
      <c r="Z32" s="30">
        <v>24.963894978544786</v>
      </c>
      <c r="AA32" s="33">
        <v>8584</v>
      </c>
      <c r="AB32" s="30">
        <v>30.100030312215821</v>
      </c>
      <c r="AC32" s="33">
        <v>330</v>
      </c>
      <c r="AD32" s="30">
        <v>1078.5714285714287</v>
      </c>
      <c r="AE32" s="33">
        <v>2515</v>
      </c>
      <c r="AF32" s="30">
        <v>50.41866028708133</v>
      </c>
      <c r="AG32" s="33">
        <v>2355</v>
      </c>
      <c r="AH32" s="30">
        <v>122.80037842951752</v>
      </c>
      <c r="AI32" s="33">
        <v>13784</v>
      </c>
      <c r="AJ32" s="30">
        <v>47.343666488508831</v>
      </c>
    </row>
    <row r="33" spans="1:36" x14ac:dyDescent="0.25">
      <c r="A33" s="8"/>
      <c r="B33" s="18" t="s">
        <v>35</v>
      </c>
      <c r="C33" s="33">
        <v>33292</v>
      </c>
      <c r="D33" s="33">
        <v>22854</v>
      </c>
      <c r="E33" s="30">
        <v>45.672529972871281</v>
      </c>
      <c r="F33" s="34">
        <v>0.20337663119915547</v>
      </c>
      <c r="G33" s="33">
        <v>26548</v>
      </c>
      <c r="H33" s="30">
        <v>40.324541466250864</v>
      </c>
      <c r="I33" s="33">
        <v>1817</v>
      </c>
      <c r="J33" s="30">
        <v>68.240740740740733</v>
      </c>
      <c r="K33" s="33">
        <v>1602</v>
      </c>
      <c r="L33" s="30">
        <v>87.807737397420865</v>
      </c>
      <c r="M33" s="33">
        <v>199</v>
      </c>
      <c r="N33" s="30">
        <v>158.44155844155841</v>
      </c>
      <c r="O33" s="33">
        <v>57</v>
      </c>
      <c r="P33" s="30">
        <v>159.09090909090909</v>
      </c>
      <c r="Q33" s="33">
        <v>35</v>
      </c>
      <c r="R33" s="30">
        <v>250</v>
      </c>
      <c r="S33" s="33">
        <v>0</v>
      </c>
      <c r="T33" s="30">
        <v>-100</v>
      </c>
      <c r="U33" s="33">
        <v>1</v>
      </c>
      <c r="V33" s="30" t="s">
        <v>161</v>
      </c>
      <c r="W33" s="33">
        <v>2</v>
      </c>
      <c r="X33" s="30">
        <v>-60</v>
      </c>
      <c r="Y33" s="33">
        <v>30261</v>
      </c>
      <c r="Z33" s="30">
        <v>44.326799255973668</v>
      </c>
      <c r="AA33" s="33">
        <v>1096</v>
      </c>
      <c r="AB33" s="30">
        <v>-8.6666666666666679</v>
      </c>
      <c r="AC33" s="33">
        <v>113</v>
      </c>
      <c r="AD33" s="30">
        <v>175.60975609756096</v>
      </c>
      <c r="AE33" s="33">
        <v>802</v>
      </c>
      <c r="AF33" s="30">
        <v>273.02325581395348</v>
      </c>
      <c r="AG33" s="33">
        <v>1020</v>
      </c>
      <c r="AH33" s="30">
        <v>136.65893271461718</v>
      </c>
      <c r="AI33" s="33">
        <v>3031</v>
      </c>
      <c r="AJ33" s="30">
        <v>60.625331213566504</v>
      </c>
    </row>
    <row r="34" spans="1:36" x14ac:dyDescent="0.25">
      <c r="A34" s="8"/>
      <c r="B34" s="18" t="s">
        <v>36</v>
      </c>
      <c r="C34" s="33">
        <v>57888</v>
      </c>
      <c r="D34" s="33">
        <v>22141</v>
      </c>
      <c r="E34" s="30">
        <v>161.45160561853572</v>
      </c>
      <c r="F34" s="34">
        <v>0.35363049461902896</v>
      </c>
      <c r="G34" s="33">
        <v>49417</v>
      </c>
      <c r="H34" s="30">
        <v>165.55430168198183</v>
      </c>
      <c r="I34" s="33">
        <v>1471</v>
      </c>
      <c r="J34" s="30">
        <v>109.54415954415953</v>
      </c>
      <c r="K34" s="33">
        <v>1606</v>
      </c>
      <c r="L34" s="30">
        <v>55.620155038759698</v>
      </c>
      <c r="M34" s="33">
        <v>114</v>
      </c>
      <c r="N34" s="30">
        <v>200</v>
      </c>
      <c r="O34" s="33">
        <v>95</v>
      </c>
      <c r="P34" s="30">
        <v>-12.844036697247708</v>
      </c>
      <c r="Q34" s="33">
        <v>44</v>
      </c>
      <c r="R34" s="30">
        <v>528.57142857142856</v>
      </c>
      <c r="S34" s="33">
        <v>0</v>
      </c>
      <c r="T34" s="30" t="s">
        <v>161</v>
      </c>
      <c r="U34" s="33">
        <v>1</v>
      </c>
      <c r="V34" s="30">
        <v>-75</v>
      </c>
      <c r="W34" s="33">
        <v>4</v>
      </c>
      <c r="X34" s="30">
        <v>-60</v>
      </c>
      <c r="Y34" s="33">
        <v>52752</v>
      </c>
      <c r="Z34" s="30">
        <v>157.18882550826385</v>
      </c>
      <c r="AA34" s="33">
        <v>3235</v>
      </c>
      <c r="AB34" s="30">
        <v>166.6941467436109</v>
      </c>
      <c r="AC34" s="33">
        <v>116</v>
      </c>
      <c r="AD34" s="30">
        <v>954.5454545454545</v>
      </c>
      <c r="AE34" s="33">
        <v>1069</v>
      </c>
      <c r="AF34" s="30">
        <v>871.81818181818187</v>
      </c>
      <c r="AG34" s="33">
        <v>716</v>
      </c>
      <c r="AH34" s="30">
        <v>141.89189189189187</v>
      </c>
      <c r="AI34" s="33">
        <v>5136</v>
      </c>
      <c r="AJ34" s="30">
        <v>215.09202453987731</v>
      </c>
    </row>
    <row r="35" spans="1:36" x14ac:dyDescent="0.25">
      <c r="A35" s="8"/>
      <c r="B35" s="18" t="s">
        <v>37</v>
      </c>
      <c r="C35" s="33">
        <v>53891</v>
      </c>
      <c r="D35" s="33">
        <v>39968</v>
      </c>
      <c r="E35" s="30">
        <v>34.835368294635714</v>
      </c>
      <c r="F35" s="34">
        <v>0.32921332548220855</v>
      </c>
      <c r="G35" s="33">
        <v>41071</v>
      </c>
      <c r="H35" s="30">
        <v>32.756893040695601</v>
      </c>
      <c r="I35" s="33">
        <v>1825</v>
      </c>
      <c r="J35" s="30">
        <v>82.13572854291418</v>
      </c>
      <c r="K35" s="33">
        <v>2135</v>
      </c>
      <c r="L35" s="30">
        <v>52.065527065527071</v>
      </c>
      <c r="M35" s="33">
        <v>312</v>
      </c>
      <c r="N35" s="30">
        <v>118.18181818181816</v>
      </c>
      <c r="O35" s="33">
        <v>81</v>
      </c>
      <c r="P35" s="30">
        <v>24.615384615384617</v>
      </c>
      <c r="Q35" s="33">
        <v>55</v>
      </c>
      <c r="R35" s="30">
        <v>587.5</v>
      </c>
      <c r="S35" s="33">
        <v>0</v>
      </c>
      <c r="T35" s="30" t="s">
        <v>161</v>
      </c>
      <c r="U35" s="33">
        <v>1</v>
      </c>
      <c r="V35" s="30">
        <v>-93.333333333333329</v>
      </c>
      <c r="W35" s="33">
        <v>16</v>
      </c>
      <c r="X35" s="30">
        <v>60.000000000000007</v>
      </c>
      <c r="Y35" s="33">
        <v>45496</v>
      </c>
      <c r="Z35" s="30">
        <v>35.469271081467355</v>
      </c>
      <c r="AA35" s="33">
        <v>3903</v>
      </c>
      <c r="AB35" s="30">
        <v>-8.5520149953139608</v>
      </c>
      <c r="AC35" s="33">
        <v>428</v>
      </c>
      <c r="AD35" s="30">
        <v>486.30136986301375</v>
      </c>
      <c r="AE35" s="33">
        <v>1928</v>
      </c>
      <c r="AF35" s="30">
        <v>421.08108108108109</v>
      </c>
      <c r="AG35" s="33">
        <v>2136</v>
      </c>
      <c r="AH35" s="30">
        <v>27.674835624626425</v>
      </c>
      <c r="AI35" s="33">
        <v>8395</v>
      </c>
      <c r="AJ35" s="30">
        <v>31.500626566416035</v>
      </c>
    </row>
    <row r="36" spans="1:36" x14ac:dyDescent="0.25">
      <c r="A36" s="9"/>
      <c r="B36" s="18" t="s">
        <v>38</v>
      </c>
      <c r="C36" s="33">
        <v>1719511</v>
      </c>
      <c r="D36" s="33">
        <v>1373227</v>
      </c>
      <c r="E36" s="30">
        <v>25.216806835286508</v>
      </c>
      <c r="F36" s="34">
        <v>10.504275936858434</v>
      </c>
      <c r="G36" s="33">
        <v>1483532</v>
      </c>
      <c r="H36" s="30">
        <v>22.573129178633167</v>
      </c>
      <c r="I36" s="33">
        <v>53617</v>
      </c>
      <c r="J36" s="30">
        <v>45.390205542599915</v>
      </c>
      <c r="K36" s="33">
        <v>65966</v>
      </c>
      <c r="L36" s="30">
        <v>28.276130286825474</v>
      </c>
      <c r="M36" s="33">
        <v>10079</v>
      </c>
      <c r="N36" s="30">
        <v>81.701820804038221</v>
      </c>
      <c r="O36" s="33">
        <v>5931</v>
      </c>
      <c r="P36" s="30">
        <v>49.095022624434392</v>
      </c>
      <c r="Q36" s="33">
        <v>2137</v>
      </c>
      <c r="R36" s="30">
        <v>221.83734939759034</v>
      </c>
      <c r="S36" s="33">
        <v>23</v>
      </c>
      <c r="T36" s="30">
        <v>-75.268817204301072</v>
      </c>
      <c r="U36" s="33">
        <v>113</v>
      </c>
      <c r="V36" s="30">
        <v>21.505376344086024</v>
      </c>
      <c r="W36" s="33">
        <v>3506</v>
      </c>
      <c r="X36" s="30">
        <v>-23.181419807186675</v>
      </c>
      <c r="Y36" s="35">
        <v>1624904</v>
      </c>
      <c r="Z36" s="30">
        <v>23.701740148572668</v>
      </c>
      <c r="AA36" s="33">
        <v>57807</v>
      </c>
      <c r="AB36" s="30">
        <v>34.481795975340248</v>
      </c>
      <c r="AC36" s="33">
        <v>3065</v>
      </c>
      <c r="AD36" s="30">
        <v>666.25</v>
      </c>
      <c r="AE36" s="33">
        <v>14342</v>
      </c>
      <c r="AF36" s="30">
        <v>282.35137296720876</v>
      </c>
      <c r="AG36" s="33">
        <v>19393</v>
      </c>
      <c r="AH36" s="30">
        <v>54.834331337325359</v>
      </c>
      <c r="AI36" s="35">
        <v>94607</v>
      </c>
      <c r="AJ36" s="30">
        <v>58.574278004056254</v>
      </c>
    </row>
    <row r="37" spans="1:36" x14ac:dyDescent="0.25">
      <c r="A37" s="10" t="s">
        <v>39</v>
      </c>
      <c r="B37" s="18" t="s">
        <v>40</v>
      </c>
      <c r="C37" s="33">
        <v>197198</v>
      </c>
      <c r="D37" s="33">
        <v>158775</v>
      </c>
      <c r="E37" s="30">
        <v>24.199653597858607</v>
      </c>
      <c r="F37" s="34">
        <v>1.2046577231530415</v>
      </c>
      <c r="G37" s="33">
        <v>106832</v>
      </c>
      <c r="H37" s="30">
        <v>27.65967616657705</v>
      </c>
      <c r="I37" s="33">
        <v>9400</v>
      </c>
      <c r="J37" s="30">
        <v>71.158048069919872</v>
      </c>
      <c r="K37" s="33">
        <v>22339</v>
      </c>
      <c r="L37" s="30">
        <v>111.8645675265554</v>
      </c>
      <c r="M37" s="33">
        <v>1495</v>
      </c>
      <c r="N37" s="30">
        <v>350.30120481927707</v>
      </c>
      <c r="O37" s="33">
        <v>272</v>
      </c>
      <c r="P37" s="30">
        <v>172.00000000000003</v>
      </c>
      <c r="Q37" s="33">
        <v>168</v>
      </c>
      <c r="R37" s="30">
        <v>425</v>
      </c>
      <c r="S37" s="33">
        <v>0</v>
      </c>
      <c r="T37" s="30">
        <v>-100</v>
      </c>
      <c r="U37" s="33">
        <v>1</v>
      </c>
      <c r="V37" s="30">
        <v>-88.888888888888886</v>
      </c>
      <c r="W37" s="33">
        <v>2</v>
      </c>
      <c r="X37" s="30">
        <v>-33.333333333333336</v>
      </c>
      <c r="Y37" s="33">
        <v>140509</v>
      </c>
      <c r="Z37" s="30">
        <v>40.229942414594966</v>
      </c>
      <c r="AA37" s="33">
        <v>8105</v>
      </c>
      <c r="AB37" s="30">
        <v>2.026686807653566</v>
      </c>
      <c r="AC37" s="33">
        <v>1218</v>
      </c>
      <c r="AD37" s="30">
        <v>151.13402061855669</v>
      </c>
      <c r="AE37" s="33">
        <v>426</v>
      </c>
      <c r="AF37" s="30">
        <v>565.625</v>
      </c>
      <c r="AG37" s="33">
        <v>46940</v>
      </c>
      <c r="AH37" s="30">
        <v>-6.2755825329952275</v>
      </c>
      <c r="AI37" s="33">
        <v>56689</v>
      </c>
      <c r="AJ37" s="30">
        <v>-3.2214558863698395</v>
      </c>
    </row>
    <row r="38" spans="1:36" x14ac:dyDescent="0.25">
      <c r="A38" s="8"/>
      <c r="B38" s="18" t="s">
        <v>41</v>
      </c>
      <c r="C38" s="33">
        <v>147493</v>
      </c>
      <c r="D38" s="33">
        <v>121376</v>
      </c>
      <c r="E38" s="30">
        <v>21.51743343000263</v>
      </c>
      <c r="F38" s="34">
        <v>0.90101614398224905</v>
      </c>
      <c r="G38" s="33">
        <v>115161</v>
      </c>
      <c r="H38" s="30">
        <v>13.51838891243704</v>
      </c>
      <c r="I38" s="33">
        <v>5733</v>
      </c>
      <c r="J38" s="30">
        <v>42.86070271617244</v>
      </c>
      <c r="K38" s="33">
        <v>6093</v>
      </c>
      <c r="L38" s="30">
        <v>10.943190094683185</v>
      </c>
      <c r="M38" s="33">
        <v>2023</v>
      </c>
      <c r="N38" s="30">
        <v>107.70020533880901</v>
      </c>
      <c r="O38" s="33">
        <v>327</v>
      </c>
      <c r="P38" s="30">
        <v>63.5</v>
      </c>
      <c r="Q38" s="33">
        <v>158</v>
      </c>
      <c r="R38" s="30">
        <v>276.1904761904762</v>
      </c>
      <c r="S38" s="33">
        <v>2</v>
      </c>
      <c r="T38" s="30">
        <v>-77.777777777777786</v>
      </c>
      <c r="U38" s="33">
        <v>9</v>
      </c>
      <c r="V38" s="30">
        <v>800</v>
      </c>
      <c r="W38" s="33">
        <v>17</v>
      </c>
      <c r="X38" s="30">
        <v>30.76923076923077</v>
      </c>
      <c r="Y38" s="33">
        <v>129523</v>
      </c>
      <c r="Z38" s="30">
        <v>15.448654526655424</v>
      </c>
      <c r="AA38" s="33">
        <v>10390</v>
      </c>
      <c r="AB38" s="30">
        <v>43.905817174515228</v>
      </c>
      <c r="AC38" s="33">
        <v>466</v>
      </c>
      <c r="AD38" s="30">
        <v>316.07142857142856</v>
      </c>
      <c r="AE38" s="33">
        <v>4291</v>
      </c>
      <c r="AF38" s="30">
        <v>647.56097560975604</v>
      </c>
      <c r="AG38" s="33">
        <v>2823</v>
      </c>
      <c r="AH38" s="30">
        <v>120.71931196247067</v>
      </c>
      <c r="AI38" s="33">
        <v>17970</v>
      </c>
      <c r="AJ38" s="30">
        <v>95.64507348938487</v>
      </c>
    </row>
    <row r="39" spans="1:36" x14ac:dyDescent="0.25">
      <c r="A39" s="8"/>
      <c r="B39" s="18" t="s">
        <v>42</v>
      </c>
      <c r="C39" s="33">
        <v>157185</v>
      </c>
      <c r="D39" s="33">
        <v>132720</v>
      </c>
      <c r="E39" s="30">
        <v>18.433544303797468</v>
      </c>
      <c r="F39" s="34">
        <v>0.96022335020543237</v>
      </c>
      <c r="G39" s="33">
        <v>132765</v>
      </c>
      <c r="H39" s="30">
        <v>15.417717117273755</v>
      </c>
      <c r="I39" s="33">
        <v>4497</v>
      </c>
      <c r="J39" s="30">
        <v>58.122362869198319</v>
      </c>
      <c r="K39" s="33">
        <v>6098</v>
      </c>
      <c r="L39" s="30">
        <v>25.991735537190074</v>
      </c>
      <c r="M39" s="33">
        <v>988</v>
      </c>
      <c r="N39" s="30">
        <v>128.70370370370372</v>
      </c>
      <c r="O39" s="33">
        <v>266</v>
      </c>
      <c r="P39" s="30">
        <v>49.438202247191022</v>
      </c>
      <c r="Q39" s="33">
        <v>130</v>
      </c>
      <c r="R39" s="30">
        <v>306.25</v>
      </c>
      <c r="S39" s="33">
        <v>0</v>
      </c>
      <c r="T39" s="30">
        <v>-100</v>
      </c>
      <c r="U39" s="33">
        <v>10</v>
      </c>
      <c r="V39" s="30">
        <v>900</v>
      </c>
      <c r="W39" s="33">
        <v>59</v>
      </c>
      <c r="X39" s="30">
        <v>13.461538461538458</v>
      </c>
      <c r="Y39" s="33">
        <v>144813</v>
      </c>
      <c r="Z39" s="30">
        <v>17.338248997285575</v>
      </c>
      <c r="AA39" s="33">
        <v>11020</v>
      </c>
      <c r="AB39" s="30">
        <v>44.562508198871839</v>
      </c>
      <c r="AC39" s="33">
        <v>394</v>
      </c>
      <c r="AD39" s="30">
        <v>-52.870813397129183</v>
      </c>
      <c r="AE39" s="33">
        <v>414</v>
      </c>
      <c r="AF39" s="30">
        <v>133.89830508474577</v>
      </c>
      <c r="AG39" s="33">
        <v>544</v>
      </c>
      <c r="AH39" s="30">
        <v>-18.68460388639761</v>
      </c>
      <c r="AI39" s="33">
        <v>12372</v>
      </c>
      <c r="AJ39" s="30">
        <v>32.960773777538968</v>
      </c>
    </row>
    <row r="40" spans="1:36" x14ac:dyDescent="0.25">
      <c r="A40" s="8"/>
      <c r="B40" s="18" t="s">
        <v>43</v>
      </c>
      <c r="C40" s="33">
        <v>164508</v>
      </c>
      <c r="D40" s="33">
        <v>133406</v>
      </c>
      <c r="E40" s="30">
        <v>23.313793982279662</v>
      </c>
      <c r="F40" s="34">
        <v>1.0049586340655612</v>
      </c>
      <c r="G40" s="33">
        <v>147703</v>
      </c>
      <c r="H40" s="30">
        <v>22.178656806544737</v>
      </c>
      <c r="I40" s="33">
        <v>4469</v>
      </c>
      <c r="J40" s="30">
        <v>37.804502004317001</v>
      </c>
      <c r="K40" s="33">
        <v>6426</v>
      </c>
      <c r="L40" s="30">
        <v>16.539717083786719</v>
      </c>
      <c r="M40" s="33">
        <v>829</v>
      </c>
      <c r="N40" s="30">
        <v>147.46268656716416</v>
      </c>
      <c r="O40" s="33">
        <v>375</v>
      </c>
      <c r="P40" s="30">
        <v>67.410714285714278</v>
      </c>
      <c r="Q40" s="33">
        <v>103</v>
      </c>
      <c r="R40" s="30">
        <v>194.28571428571431</v>
      </c>
      <c r="S40" s="33">
        <v>1</v>
      </c>
      <c r="T40" s="30">
        <v>-50</v>
      </c>
      <c r="U40" s="33">
        <v>6</v>
      </c>
      <c r="V40" s="30">
        <v>-53.846153846153847</v>
      </c>
      <c r="W40" s="33">
        <v>14</v>
      </c>
      <c r="X40" s="30">
        <v>133.33333333333334</v>
      </c>
      <c r="Y40" s="33">
        <v>159926</v>
      </c>
      <c r="Z40" s="30">
        <v>22.771623561563903</v>
      </c>
      <c r="AA40" s="33">
        <v>3482</v>
      </c>
      <c r="AB40" s="30">
        <v>24.579606440071554</v>
      </c>
      <c r="AC40" s="33">
        <v>179</v>
      </c>
      <c r="AD40" s="30">
        <v>397.22222222222223</v>
      </c>
      <c r="AE40" s="33">
        <v>326</v>
      </c>
      <c r="AF40" s="30">
        <v>393.93939393939394</v>
      </c>
      <c r="AG40" s="33">
        <v>595</v>
      </c>
      <c r="AH40" s="30">
        <v>141.86991869918697</v>
      </c>
      <c r="AI40" s="33">
        <v>4582</v>
      </c>
      <c r="AJ40" s="30">
        <v>45.784282532612153</v>
      </c>
    </row>
    <row r="41" spans="1:36" x14ac:dyDescent="0.25">
      <c r="A41" s="8"/>
      <c r="B41" s="18" t="s">
        <v>44</v>
      </c>
      <c r="C41" s="33">
        <v>63423</v>
      </c>
      <c r="D41" s="33">
        <v>47631</v>
      </c>
      <c r="E41" s="30">
        <v>33.154878125590479</v>
      </c>
      <c r="F41" s="34">
        <v>0.38744311187504615</v>
      </c>
      <c r="G41" s="33">
        <v>52451</v>
      </c>
      <c r="H41" s="30">
        <v>33.337570226504297</v>
      </c>
      <c r="I41" s="33">
        <v>2127</v>
      </c>
      <c r="J41" s="30">
        <v>63.615384615384606</v>
      </c>
      <c r="K41" s="33">
        <v>2568</v>
      </c>
      <c r="L41" s="30">
        <v>21.763869132290182</v>
      </c>
      <c r="M41" s="33">
        <v>372</v>
      </c>
      <c r="N41" s="30">
        <v>192.91338582677167</v>
      </c>
      <c r="O41" s="33">
        <v>149</v>
      </c>
      <c r="P41" s="30">
        <v>125.75757575757578</v>
      </c>
      <c r="Q41" s="33">
        <v>32</v>
      </c>
      <c r="R41" s="30">
        <v>128.57142857142856</v>
      </c>
      <c r="S41" s="33">
        <v>1</v>
      </c>
      <c r="T41" s="30" t="s">
        <v>161</v>
      </c>
      <c r="U41" s="33">
        <v>2</v>
      </c>
      <c r="V41" s="30">
        <v>-60</v>
      </c>
      <c r="W41" s="33">
        <v>9</v>
      </c>
      <c r="X41" s="30">
        <v>-74.285714285714292</v>
      </c>
      <c r="Y41" s="33">
        <v>57711</v>
      </c>
      <c r="Z41" s="30">
        <v>34.233479868815863</v>
      </c>
      <c r="AA41" s="33">
        <v>2986</v>
      </c>
      <c r="AB41" s="30">
        <v>-6.2480376766091084</v>
      </c>
      <c r="AC41" s="33">
        <v>104</v>
      </c>
      <c r="AD41" s="30">
        <v>166.66666666666666</v>
      </c>
      <c r="AE41" s="33">
        <v>433</v>
      </c>
      <c r="AF41" s="30">
        <v>276.52173913043481</v>
      </c>
      <c r="AG41" s="33">
        <v>2189</v>
      </c>
      <c r="AH41" s="30">
        <v>68.514241724403391</v>
      </c>
      <c r="AI41" s="33">
        <v>5712</v>
      </c>
      <c r="AJ41" s="30">
        <v>23.15653298835705</v>
      </c>
    </row>
    <row r="42" spans="1:36" x14ac:dyDescent="0.25">
      <c r="A42" s="8"/>
      <c r="B42" s="18" t="s">
        <v>45</v>
      </c>
      <c r="C42" s="33">
        <v>55038</v>
      </c>
      <c r="D42" s="33">
        <v>49225</v>
      </c>
      <c r="E42" s="30">
        <v>11.80904012188928</v>
      </c>
      <c r="F42" s="34">
        <v>0.33622020389099838</v>
      </c>
      <c r="G42" s="33">
        <v>45399</v>
      </c>
      <c r="H42" s="30">
        <v>0.88666666666665783</v>
      </c>
      <c r="I42" s="33">
        <v>5596</v>
      </c>
      <c r="J42" s="30">
        <v>243.52363413136894</v>
      </c>
      <c r="K42" s="33">
        <v>1537</v>
      </c>
      <c r="L42" s="30">
        <v>33.304423243712058</v>
      </c>
      <c r="M42" s="33">
        <v>415</v>
      </c>
      <c r="N42" s="30">
        <v>148.50299401197606</v>
      </c>
      <c r="O42" s="33">
        <v>271</v>
      </c>
      <c r="P42" s="30">
        <v>476.59574468085106</v>
      </c>
      <c r="Q42" s="33">
        <v>21</v>
      </c>
      <c r="R42" s="30">
        <v>200</v>
      </c>
      <c r="S42" s="33">
        <v>0</v>
      </c>
      <c r="T42" s="30" t="s">
        <v>161</v>
      </c>
      <c r="U42" s="33">
        <v>0</v>
      </c>
      <c r="V42" s="30">
        <v>-100</v>
      </c>
      <c r="W42" s="33">
        <v>0</v>
      </c>
      <c r="X42" s="30">
        <v>-100</v>
      </c>
      <c r="Y42" s="33">
        <v>53239</v>
      </c>
      <c r="Z42" s="30">
        <v>10.893790747568154</v>
      </c>
      <c r="AA42" s="33">
        <v>1223</v>
      </c>
      <c r="AB42" s="30">
        <v>37.880496054114985</v>
      </c>
      <c r="AC42" s="33">
        <v>46</v>
      </c>
      <c r="AD42" s="30">
        <v>119.04761904761907</v>
      </c>
      <c r="AE42" s="33">
        <v>81</v>
      </c>
      <c r="AF42" s="30">
        <v>118.91891891891891</v>
      </c>
      <c r="AG42" s="33">
        <v>449</v>
      </c>
      <c r="AH42" s="30">
        <v>65.682656826568262</v>
      </c>
      <c r="AI42" s="33">
        <v>1799</v>
      </c>
      <c r="AJ42" s="30">
        <v>47.944078947368432</v>
      </c>
    </row>
    <row r="43" spans="1:36" x14ac:dyDescent="0.25">
      <c r="A43" s="8"/>
      <c r="B43" s="18" t="s">
        <v>46</v>
      </c>
      <c r="C43" s="33">
        <v>22414</v>
      </c>
      <c r="D43" s="33">
        <v>15976</v>
      </c>
      <c r="E43" s="30">
        <v>40.297946920380582</v>
      </c>
      <c r="F43" s="34">
        <v>0.13692430048353571</v>
      </c>
      <c r="G43" s="33">
        <v>7592</v>
      </c>
      <c r="H43" s="30">
        <v>14.492535062584832</v>
      </c>
      <c r="I43" s="33">
        <v>792</v>
      </c>
      <c r="J43" s="30">
        <v>43.999999999999993</v>
      </c>
      <c r="K43" s="33">
        <v>95</v>
      </c>
      <c r="L43" s="30">
        <v>13.095238095238093</v>
      </c>
      <c r="M43" s="33">
        <v>120</v>
      </c>
      <c r="N43" s="30">
        <v>64.383561643835606</v>
      </c>
      <c r="O43" s="33">
        <v>8</v>
      </c>
      <c r="P43" s="30" t="s">
        <v>161</v>
      </c>
      <c r="Q43" s="33">
        <v>7</v>
      </c>
      <c r="R43" s="30">
        <v>600</v>
      </c>
      <c r="S43" s="33">
        <v>0</v>
      </c>
      <c r="T43" s="30" t="s">
        <v>161</v>
      </c>
      <c r="U43" s="33">
        <v>0</v>
      </c>
      <c r="V43" s="30" t="s">
        <v>161</v>
      </c>
      <c r="W43" s="33">
        <v>5</v>
      </c>
      <c r="X43" s="30">
        <v>0</v>
      </c>
      <c r="Y43" s="33">
        <v>8619</v>
      </c>
      <c r="Z43" s="30">
        <v>17.361111111111114</v>
      </c>
      <c r="AA43" s="33">
        <v>6162</v>
      </c>
      <c r="AB43" s="30">
        <v>35.996468770690804</v>
      </c>
      <c r="AC43" s="33">
        <v>555</v>
      </c>
      <c r="AD43" s="30">
        <v>25.850340136054427</v>
      </c>
      <c r="AE43" s="33">
        <v>1190</v>
      </c>
      <c r="AF43" s="30">
        <v>381.78137651821862</v>
      </c>
      <c r="AG43" s="33">
        <v>5888</v>
      </c>
      <c r="AH43" s="30">
        <v>72.516847348373872</v>
      </c>
      <c r="AI43" s="33">
        <v>13795</v>
      </c>
      <c r="AJ43" s="30">
        <v>59.812326227988891</v>
      </c>
    </row>
    <row r="44" spans="1:36" x14ac:dyDescent="0.25">
      <c r="A44" s="8"/>
      <c r="B44" s="18" t="s">
        <v>48</v>
      </c>
      <c r="C44" s="33">
        <v>47031</v>
      </c>
      <c r="D44" s="33">
        <v>34508</v>
      </c>
      <c r="E44" s="30">
        <v>36.290135620725628</v>
      </c>
      <c r="F44" s="34">
        <v>0.28730645025614204</v>
      </c>
      <c r="G44" s="33">
        <v>41350</v>
      </c>
      <c r="H44" s="30">
        <v>34.48466517058575</v>
      </c>
      <c r="I44" s="33">
        <v>1444</v>
      </c>
      <c r="J44" s="30">
        <v>60.088691796008867</v>
      </c>
      <c r="K44" s="33">
        <v>2064</v>
      </c>
      <c r="L44" s="30">
        <v>25.090909090909097</v>
      </c>
      <c r="M44" s="33">
        <v>342</v>
      </c>
      <c r="N44" s="30">
        <v>208.10810810810813</v>
      </c>
      <c r="O44" s="33">
        <v>79</v>
      </c>
      <c r="P44" s="30">
        <v>19.696969696969703</v>
      </c>
      <c r="Q44" s="33">
        <v>30</v>
      </c>
      <c r="R44" s="30">
        <v>328.57142857142856</v>
      </c>
      <c r="S44" s="33">
        <v>0</v>
      </c>
      <c r="T44" s="30" t="s">
        <v>161</v>
      </c>
      <c r="U44" s="33">
        <v>4</v>
      </c>
      <c r="V44" s="30">
        <v>300</v>
      </c>
      <c r="W44" s="33">
        <v>8</v>
      </c>
      <c r="X44" s="30">
        <v>60.000000000000007</v>
      </c>
      <c r="Y44" s="33">
        <v>45321</v>
      </c>
      <c r="Z44" s="30">
        <v>35.331004210337724</v>
      </c>
      <c r="AA44" s="33">
        <v>1089</v>
      </c>
      <c r="AB44" s="30">
        <v>34.444444444444457</v>
      </c>
      <c r="AC44" s="33">
        <v>46</v>
      </c>
      <c r="AD44" s="30">
        <v>43.75</v>
      </c>
      <c r="AE44" s="33">
        <v>212</v>
      </c>
      <c r="AF44" s="30">
        <v>236.50793650793651</v>
      </c>
      <c r="AG44" s="33">
        <v>363</v>
      </c>
      <c r="AH44" s="30">
        <v>218.42105263157893</v>
      </c>
      <c r="AI44" s="33">
        <v>1710</v>
      </c>
      <c r="AJ44" s="30">
        <v>67.811579980372898</v>
      </c>
    </row>
    <row r="45" spans="1:36" x14ac:dyDescent="0.25">
      <c r="A45" s="8"/>
      <c r="B45" s="18" t="s">
        <v>53</v>
      </c>
      <c r="C45" s="33">
        <v>16017</v>
      </c>
      <c r="D45" s="33">
        <v>11785</v>
      </c>
      <c r="E45" s="30">
        <v>35.910055154857879</v>
      </c>
      <c r="F45" s="34">
        <v>9.7845833891531675E-2</v>
      </c>
      <c r="G45" s="33">
        <v>10211</v>
      </c>
      <c r="H45" s="30">
        <v>25.952880226964361</v>
      </c>
      <c r="I45" s="33">
        <v>674</v>
      </c>
      <c r="J45" s="30">
        <v>83.152173913043484</v>
      </c>
      <c r="K45" s="33">
        <v>328</v>
      </c>
      <c r="L45" s="30">
        <v>81.215469613259671</v>
      </c>
      <c r="M45" s="33">
        <v>30</v>
      </c>
      <c r="N45" s="30">
        <v>11.111111111111116</v>
      </c>
      <c r="O45" s="33">
        <v>18</v>
      </c>
      <c r="P45" s="30">
        <v>38.46153846153846</v>
      </c>
      <c r="Q45" s="33">
        <v>8</v>
      </c>
      <c r="R45" s="30">
        <v>700</v>
      </c>
      <c r="S45" s="33">
        <v>0</v>
      </c>
      <c r="T45" s="30" t="s">
        <v>161</v>
      </c>
      <c r="U45" s="33">
        <v>1</v>
      </c>
      <c r="V45" s="30" t="s">
        <v>161</v>
      </c>
      <c r="W45" s="33">
        <v>6</v>
      </c>
      <c r="X45" s="30">
        <v>0</v>
      </c>
      <c r="Y45" s="33">
        <v>11276</v>
      </c>
      <c r="Z45" s="30">
        <v>29.564517982304949</v>
      </c>
      <c r="AA45" s="33">
        <v>2591</v>
      </c>
      <c r="AB45" s="30">
        <v>27.761341222879675</v>
      </c>
      <c r="AC45" s="33">
        <v>165</v>
      </c>
      <c r="AD45" s="30">
        <v>55.660377358490564</v>
      </c>
      <c r="AE45" s="33">
        <v>689</v>
      </c>
      <c r="AF45" s="30">
        <v>276.50273224043713</v>
      </c>
      <c r="AG45" s="33">
        <v>1296</v>
      </c>
      <c r="AH45" s="30">
        <v>69.411764705882348</v>
      </c>
      <c r="AI45" s="33">
        <v>4741</v>
      </c>
      <c r="AJ45" s="30">
        <v>53.828682673588581</v>
      </c>
    </row>
    <row r="46" spans="1:36" x14ac:dyDescent="0.25">
      <c r="A46" s="8"/>
      <c r="B46" s="18" t="s">
        <v>47</v>
      </c>
      <c r="C46" s="33">
        <v>12192</v>
      </c>
      <c r="D46" s="33">
        <v>10690</v>
      </c>
      <c r="E46" s="30">
        <v>14.050514499532273</v>
      </c>
      <c r="F46" s="34">
        <v>7.4479391072332785E-2</v>
      </c>
      <c r="G46" s="33">
        <v>10218</v>
      </c>
      <c r="H46" s="30">
        <v>9.4942134590655805</v>
      </c>
      <c r="I46" s="33">
        <v>950</v>
      </c>
      <c r="J46" s="30">
        <v>34.370579915134371</v>
      </c>
      <c r="K46" s="33">
        <v>371</v>
      </c>
      <c r="L46" s="30">
        <v>39.999999999999993</v>
      </c>
      <c r="M46" s="33">
        <v>49</v>
      </c>
      <c r="N46" s="30">
        <v>188.23529411764704</v>
      </c>
      <c r="O46" s="33">
        <v>7</v>
      </c>
      <c r="P46" s="30">
        <v>-50</v>
      </c>
      <c r="Q46" s="33">
        <v>8</v>
      </c>
      <c r="R46" s="30">
        <v>700</v>
      </c>
      <c r="S46" s="33">
        <v>0</v>
      </c>
      <c r="T46" s="30" t="s">
        <v>161</v>
      </c>
      <c r="U46" s="33">
        <v>0</v>
      </c>
      <c r="V46" s="30" t="s">
        <v>161</v>
      </c>
      <c r="W46" s="33">
        <v>0</v>
      </c>
      <c r="X46" s="30">
        <v>-100</v>
      </c>
      <c r="Y46" s="33">
        <v>11603</v>
      </c>
      <c r="Z46" s="30">
        <v>12.247267098771397</v>
      </c>
      <c r="AA46" s="33">
        <v>330</v>
      </c>
      <c r="AB46" s="30">
        <v>38.655462184873947</v>
      </c>
      <c r="AC46" s="33">
        <v>22</v>
      </c>
      <c r="AD46" s="30">
        <v>450</v>
      </c>
      <c r="AE46" s="33">
        <v>51</v>
      </c>
      <c r="AF46" s="30">
        <v>466.66666666666669</v>
      </c>
      <c r="AG46" s="33">
        <v>186</v>
      </c>
      <c r="AH46" s="30">
        <v>82.35294117647058</v>
      </c>
      <c r="AI46" s="33">
        <v>589</v>
      </c>
      <c r="AJ46" s="30">
        <v>66.855524079320119</v>
      </c>
    </row>
    <row r="47" spans="1:36" x14ac:dyDescent="0.25">
      <c r="A47" s="8"/>
      <c r="B47" s="18" t="s">
        <v>49</v>
      </c>
      <c r="C47" s="33">
        <v>20837</v>
      </c>
      <c r="D47" s="33">
        <v>18974</v>
      </c>
      <c r="E47" s="30">
        <v>9.8186992726889457</v>
      </c>
      <c r="F47" s="34">
        <v>0.12729060628069211</v>
      </c>
      <c r="G47" s="33">
        <v>17914</v>
      </c>
      <c r="H47" s="30">
        <v>4.1148436591886606</v>
      </c>
      <c r="I47" s="33">
        <v>715</v>
      </c>
      <c r="J47" s="30">
        <v>27.224199288256234</v>
      </c>
      <c r="K47" s="33">
        <v>865</v>
      </c>
      <c r="L47" s="30">
        <v>32.465543644716696</v>
      </c>
      <c r="M47" s="33">
        <v>117</v>
      </c>
      <c r="N47" s="30">
        <v>98.305084745762713</v>
      </c>
      <c r="O47" s="33">
        <v>23</v>
      </c>
      <c r="P47" s="30">
        <v>21.052631578947366</v>
      </c>
      <c r="Q47" s="33">
        <v>20</v>
      </c>
      <c r="R47" s="30">
        <v>185.71428571428572</v>
      </c>
      <c r="S47" s="33">
        <v>0</v>
      </c>
      <c r="T47" s="30">
        <v>-100</v>
      </c>
      <c r="U47" s="33">
        <v>0</v>
      </c>
      <c r="V47" s="30" t="s">
        <v>161</v>
      </c>
      <c r="W47" s="33">
        <v>1</v>
      </c>
      <c r="X47" s="30" t="s">
        <v>161</v>
      </c>
      <c r="Y47" s="33">
        <v>19655</v>
      </c>
      <c r="Z47" s="30">
        <v>6.2030583022639973</v>
      </c>
      <c r="AA47" s="33">
        <v>390</v>
      </c>
      <c r="AB47" s="30">
        <v>19.631901840490794</v>
      </c>
      <c r="AC47" s="33">
        <v>43</v>
      </c>
      <c r="AD47" s="30">
        <v>437.5</v>
      </c>
      <c r="AE47" s="33">
        <v>221</v>
      </c>
      <c r="AF47" s="30">
        <v>452.50000000000006</v>
      </c>
      <c r="AG47" s="33">
        <v>528</v>
      </c>
      <c r="AH47" s="30">
        <v>467.74193548387098</v>
      </c>
      <c r="AI47" s="33">
        <v>1182</v>
      </c>
      <c r="AJ47" s="30">
        <v>153.10492505353318</v>
      </c>
    </row>
    <row r="48" spans="1:36" x14ac:dyDescent="0.25">
      <c r="A48" s="8"/>
      <c r="B48" s="18" t="s">
        <v>50</v>
      </c>
      <c r="C48" s="33">
        <v>43539</v>
      </c>
      <c r="D48" s="33">
        <v>29192</v>
      </c>
      <c r="E48" s="30">
        <v>49.147026582625372</v>
      </c>
      <c r="F48" s="34">
        <v>0.26597426245884986</v>
      </c>
      <c r="G48" s="33">
        <v>37893</v>
      </c>
      <c r="H48" s="30">
        <v>45.412333550788595</v>
      </c>
      <c r="I48" s="33">
        <v>2112</v>
      </c>
      <c r="J48" s="30">
        <v>143.59861591695503</v>
      </c>
      <c r="K48" s="33">
        <v>832</v>
      </c>
      <c r="L48" s="30">
        <v>80.477223427331879</v>
      </c>
      <c r="M48" s="33">
        <v>159</v>
      </c>
      <c r="N48" s="30">
        <v>67.368421052631589</v>
      </c>
      <c r="O48" s="33">
        <v>37</v>
      </c>
      <c r="P48" s="30">
        <v>23.333333333333339</v>
      </c>
      <c r="Q48" s="33">
        <v>30</v>
      </c>
      <c r="R48" s="30">
        <v>275</v>
      </c>
      <c r="S48" s="33">
        <v>1</v>
      </c>
      <c r="T48" s="30" t="s">
        <v>161</v>
      </c>
      <c r="U48" s="33">
        <v>0</v>
      </c>
      <c r="V48" s="30" t="s">
        <v>161</v>
      </c>
      <c r="W48" s="33">
        <v>62</v>
      </c>
      <c r="X48" s="30">
        <v>169.56521739130434</v>
      </c>
      <c r="Y48" s="33">
        <v>41126</v>
      </c>
      <c r="Z48" s="30">
        <v>49.315615582906737</v>
      </c>
      <c r="AA48" s="33">
        <v>1292</v>
      </c>
      <c r="AB48" s="30">
        <v>32.106339468302657</v>
      </c>
      <c r="AC48" s="33">
        <v>126</v>
      </c>
      <c r="AD48" s="30">
        <v>113.55932203389831</v>
      </c>
      <c r="AE48" s="33">
        <v>213</v>
      </c>
      <c r="AF48" s="30">
        <v>204.28571428571428</v>
      </c>
      <c r="AG48" s="33">
        <v>782</v>
      </c>
      <c r="AH48" s="30">
        <v>44.280442804428041</v>
      </c>
      <c r="AI48" s="33">
        <v>2413</v>
      </c>
      <c r="AJ48" s="30">
        <v>46.331109763493018</v>
      </c>
    </row>
    <row r="49" spans="1:36" x14ac:dyDescent="0.25">
      <c r="A49" s="8"/>
      <c r="B49" s="18" t="s">
        <v>54</v>
      </c>
      <c r="C49" s="33">
        <v>25819</v>
      </c>
      <c r="D49" s="33">
        <v>20217</v>
      </c>
      <c r="E49" s="30">
        <v>27.709353514369095</v>
      </c>
      <c r="F49" s="34">
        <v>0.15772501624807747</v>
      </c>
      <c r="G49" s="33">
        <v>22488</v>
      </c>
      <c r="H49" s="30">
        <v>25.274357974486094</v>
      </c>
      <c r="I49" s="33">
        <v>731</v>
      </c>
      <c r="J49" s="30">
        <v>48.275862068965523</v>
      </c>
      <c r="K49" s="33">
        <v>1045</v>
      </c>
      <c r="L49" s="30">
        <v>43.150684931506845</v>
      </c>
      <c r="M49" s="33">
        <v>108</v>
      </c>
      <c r="N49" s="30">
        <v>116.00000000000001</v>
      </c>
      <c r="O49" s="33">
        <v>26</v>
      </c>
      <c r="P49" s="30">
        <v>36.842105263157897</v>
      </c>
      <c r="Q49" s="33">
        <v>21</v>
      </c>
      <c r="R49" s="30">
        <v>425</v>
      </c>
      <c r="S49" s="33">
        <v>0</v>
      </c>
      <c r="T49" s="30" t="s">
        <v>161</v>
      </c>
      <c r="U49" s="33">
        <v>0</v>
      </c>
      <c r="V49" s="30">
        <v>-100</v>
      </c>
      <c r="W49" s="33">
        <v>1</v>
      </c>
      <c r="X49" s="30" t="s">
        <v>161</v>
      </c>
      <c r="Y49" s="33">
        <v>24420</v>
      </c>
      <c r="Z49" s="30">
        <v>26.82420150610232</v>
      </c>
      <c r="AA49" s="33">
        <v>1192</v>
      </c>
      <c r="AB49" s="30">
        <v>40.898345153664309</v>
      </c>
      <c r="AC49" s="33">
        <v>82</v>
      </c>
      <c r="AD49" s="30">
        <v>164.51612903225805</v>
      </c>
      <c r="AE49" s="33">
        <v>58</v>
      </c>
      <c r="AF49" s="30">
        <v>427.27272727272725</v>
      </c>
      <c r="AG49" s="33">
        <v>67</v>
      </c>
      <c r="AH49" s="30">
        <v>-9.4594594594594632</v>
      </c>
      <c r="AI49" s="33">
        <v>1399</v>
      </c>
      <c r="AJ49" s="30">
        <v>45.426195426195434</v>
      </c>
    </row>
    <row r="50" spans="1:36" x14ac:dyDescent="0.25">
      <c r="A50" s="8"/>
      <c r="B50" s="18" t="s">
        <v>59</v>
      </c>
      <c r="C50" s="33">
        <v>13919</v>
      </c>
      <c r="D50" s="33">
        <v>9536</v>
      </c>
      <c r="E50" s="30">
        <v>45.962667785234899</v>
      </c>
      <c r="F50" s="34">
        <v>8.5029416366125335E-2</v>
      </c>
      <c r="G50" s="33">
        <v>11977</v>
      </c>
      <c r="H50" s="30">
        <v>43.231284381726852</v>
      </c>
      <c r="I50" s="33">
        <v>544</v>
      </c>
      <c r="J50" s="30">
        <v>103.74531835205994</v>
      </c>
      <c r="K50" s="33">
        <v>349</v>
      </c>
      <c r="L50" s="30">
        <v>15.946843853820592</v>
      </c>
      <c r="M50" s="33">
        <v>224</v>
      </c>
      <c r="N50" s="30">
        <v>194.73684210526315</v>
      </c>
      <c r="O50" s="33">
        <v>22</v>
      </c>
      <c r="P50" s="30">
        <v>175</v>
      </c>
      <c r="Q50" s="33">
        <v>3</v>
      </c>
      <c r="R50" s="30">
        <v>200</v>
      </c>
      <c r="S50" s="33">
        <v>0</v>
      </c>
      <c r="T50" s="30">
        <v>-100</v>
      </c>
      <c r="U50" s="33">
        <v>0</v>
      </c>
      <c r="V50" s="30" t="s">
        <v>161</v>
      </c>
      <c r="W50" s="33">
        <v>3</v>
      </c>
      <c r="X50" s="30">
        <v>0</v>
      </c>
      <c r="Y50" s="33">
        <v>13122</v>
      </c>
      <c r="Z50" s="30">
        <v>45.492848431089918</v>
      </c>
      <c r="AA50" s="33">
        <v>474</v>
      </c>
      <c r="AB50" s="30">
        <v>18.204488778054873</v>
      </c>
      <c r="AC50" s="33">
        <v>30</v>
      </c>
      <c r="AD50" s="30">
        <v>2900</v>
      </c>
      <c r="AE50" s="33">
        <v>117</v>
      </c>
      <c r="AF50" s="30">
        <v>735.71428571428578</v>
      </c>
      <c r="AG50" s="33">
        <v>176</v>
      </c>
      <c r="AH50" s="30">
        <v>74.257425742574256</v>
      </c>
      <c r="AI50" s="33">
        <v>797</v>
      </c>
      <c r="AJ50" s="30">
        <v>54.158607350096723</v>
      </c>
    </row>
    <row r="51" spans="1:36" x14ac:dyDescent="0.25">
      <c r="A51" s="8"/>
      <c r="B51" s="18" t="s">
        <v>55</v>
      </c>
      <c r="C51" s="33">
        <v>15660</v>
      </c>
      <c r="D51" s="33">
        <v>13053</v>
      </c>
      <c r="E51" s="30">
        <v>19.972420133302691</v>
      </c>
      <c r="F51" s="34">
        <v>9.5664965895073131E-2</v>
      </c>
      <c r="G51" s="33">
        <v>13502</v>
      </c>
      <c r="H51" s="30">
        <v>16.386518403585892</v>
      </c>
      <c r="I51" s="33">
        <v>492</v>
      </c>
      <c r="J51" s="30">
        <v>67.34693877551021</v>
      </c>
      <c r="K51" s="33">
        <v>667</v>
      </c>
      <c r="L51" s="30">
        <v>24.440298507462678</v>
      </c>
      <c r="M51" s="33">
        <v>96</v>
      </c>
      <c r="N51" s="30">
        <v>209.67741935483869</v>
      </c>
      <c r="O51" s="33">
        <v>19</v>
      </c>
      <c r="P51" s="30">
        <v>18.75</v>
      </c>
      <c r="Q51" s="33">
        <v>8</v>
      </c>
      <c r="R51" s="30" t="s">
        <v>161</v>
      </c>
      <c r="S51" s="33">
        <v>0</v>
      </c>
      <c r="T51" s="30">
        <v>-100</v>
      </c>
      <c r="U51" s="33">
        <v>3</v>
      </c>
      <c r="V51" s="30">
        <v>200</v>
      </c>
      <c r="W51" s="33">
        <v>0</v>
      </c>
      <c r="X51" s="30">
        <v>-100</v>
      </c>
      <c r="Y51" s="33">
        <v>14787</v>
      </c>
      <c r="Z51" s="30">
        <v>18.47608364714366</v>
      </c>
      <c r="AA51" s="33">
        <v>724</v>
      </c>
      <c r="AB51" s="30">
        <v>62.331838565022423</v>
      </c>
      <c r="AC51" s="33">
        <v>43</v>
      </c>
      <c r="AD51" s="30">
        <v>-44.871794871794869</v>
      </c>
      <c r="AE51" s="33">
        <v>27</v>
      </c>
      <c r="AF51" s="30">
        <v>107.69230769230771</v>
      </c>
      <c r="AG51" s="33">
        <v>79</v>
      </c>
      <c r="AH51" s="30">
        <v>125.71428571428571</v>
      </c>
      <c r="AI51" s="33">
        <v>873</v>
      </c>
      <c r="AJ51" s="30">
        <v>52.622377622377627</v>
      </c>
    </row>
    <row r="52" spans="1:36" x14ac:dyDescent="0.25">
      <c r="A52" s="8"/>
      <c r="B52" s="18" t="s">
        <v>52</v>
      </c>
      <c r="C52" s="33">
        <v>13895</v>
      </c>
      <c r="D52" s="33">
        <v>12668</v>
      </c>
      <c r="E52" s="30">
        <v>9.6858225449952595</v>
      </c>
      <c r="F52" s="34">
        <v>8.4882803391573503E-2</v>
      </c>
      <c r="G52" s="33">
        <v>12972</v>
      </c>
      <c r="H52" s="30">
        <v>7.2952853598014844</v>
      </c>
      <c r="I52" s="33">
        <v>262</v>
      </c>
      <c r="J52" s="30">
        <v>62.732919254658384</v>
      </c>
      <c r="K52" s="33">
        <v>293</v>
      </c>
      <c r="L52" s="30">
        <v>16.26984126984128</v>
      </c>
      <c r="M52" s="33">
        <v>50</v>
      </c>
      <c r="N52" s="30">
        <v>194.11764705882354</v>
      </c>
      <c r="O52" s="33">
        <v>15</v>
      </c>
      <c r="P52" s="30">
        <v>50</v>
      </c>
      <c r="Q52" s="33">
        <v>14</v>
      </c>
      <c r="R52" s="30">
        <v>1300</v>
      </c>
      <c r="S52" s="33">
        <v>0</v>
      </c>
      <c r="T52" s="30" t="s">
        <v>161</v>
      </c>
      <c r="U52" s="33">
        <v>1</v>
      </c>
      <c r="V52" s="30" t="s">
        <v>161</v>
      </c>
      <c r="W52" s="33">
        <v>0</v>
      </c>
      <c r="X52" s="30" t="s">
        <v>161</v>
      </c>
      <c r="Y52" s="33">
        <v>13607</v>
      </c>
      <c r="Z52" s="30">
        <v>8.586704971670267</v>
      </c>
      <c r="AA52" s="33">
        <v>203</v>
      </c>
      <c r="AB52" s="30">
        <v>100.99009900990099</v>
      </c>
      <c r="AC52" s="33">
        <v>7</v>
      </c>
      <c r="AD52" s="30">
        <v>75</v>
      </c>
      <c r="AE52" s="33">
        <v>39</v>
      </c>
      <c r="AF52" s="30">
        <v>387.5</v>
      </c>
      <c r="AG52" s="33">
        <v>39</v>
      </c>
      <c r="AH52" s="30">
        <v>62.5</v>
      </c>
      <c r="AI52" s="33">
        <v>288</v>
      </c>
      <c r="AJ52" s="30">
        <v>110.21897810218979</v>
      </c>
    </row>
    <row r="53" spans="1:36" x14ac:dyDescent="0.25">
      <c r="A53" s="8"/>
      <c r="B53" s="18" t="s">
        <v>58</v>
      </c>
      <c r="C53" s="33">
        <v>19626</v>
      </c>
      <c r="D53" s="33">
        <v>16878</v>
      </c>
      <c r="E53" s="30">
        <v>16.281549946676144</v>
      </c>
      <c r="F53" s="34">
        <v>0.11989275993976407</v>
      </c>
      <c r="G53" s="33">
        <v>17558</v>
      </c>
      <c r="H53" s="30">
        <v>14.421635711958292</v>
      </c>
      <c r="I53" s="33">
        <v>613</v>
      </c>
      <c r="J53" s="30">
        <v>99.674267100977204</v>
      </c>
      <c r="K53" s="33">
        <v>640</v>
      </c>
      <c r="L53" s="30">
        <v>23.55212355212355</v>
      </c>
      <c r="M53" s="33">
        <v>98</v>
      </c>
      <c r="N53" s="30">
        <v>68.965517241379317</v>
      </c>
      <c r="O53" s="33">
        <v>34</v>
      </c>
      <c r="P53" s="30">
        <v>100</v>
      </c>
      <c r="Q53" s="33">
        <v>10</v>
      </c>
      <c r="R53" s="30">
        <v>150</v>
      </c>
      <c r="S53" s="33">
        <v>0</v>
      </c>
      <c r="T53" s="30" t="s">
        <v>161</v>
      </c>
      <c r="U53" s="33">
        <v>0</v>
      </c>
      <c r="V53" s="30" t="s">
        <v>161</v>
      </c>
      <c r="W53" s="33">
        <v>1</v>
      </c>
      <c r="X53" s="30" t="s">
        <v>161</v>
      </c>
      <c r="Y53" s="33">
        <v>18954</v>
      </c>
      <c r="Z53" s="30">
        <v>16.647178287894636</v>
      </c>
      <c r="AA53" s="33">
        <v>459</v>
      </c>
      <c r="AB53" s="30">
        <v>-2.3404255319148914</v>
      </c>
      <c r="AC53" s="33">
        <v>28</v>
      </c>
      <c r="AD53" s="30">
        <v>211.11111111111111</v>
      </c>
      <c r="AE53" s="33">
        <v>74</v>
      </c>
      <c r="AF53" s="30">
        <v>572.72727272727275</v>
      </c>
      <c r="AG53" s="33">
        <v>111</v>
      </c>
      <c r="AH53" s="30">
        <v>-20.143884892086326</v>
      </c>
      <c r="AI53" s="33">
        <v>672</v>
      </c>
      <c r="AJ53" s="30">
        <v>6.8362480127186043</v>
      </c>
    </row>
    <row r="54" spans="1:36" x14ac:dyDescent="0.25">
      <c r="A54" s="8"/>
      <c r="B54" s="18" t="s">
        <v>61</v>
      </c>
      <c r="C54" s="33">
        <v>6112</v>
      </c>
      <c r="D54" s="33">
        <v>3928</v>
      </c>
      <c r="E54" s="30">
        <v>55.600814663951127</v>
      </c>
      <c r="F54" s="34">
        <v>3.7337437519200954E-2</v>
      </c>
      <c r="G54" s="33">
        <v>3091</v>
      </c>
      <c r="H54" s="30">
        <v>41.854061496099135</v>
      </c>
      <c r="I54" s="33">
        <v>241</v>
      </c>
      <c r="J54" s="30">
        <v>82.575757575757564</v>
      </c>
      <c r="K54" s="33">
        <v>74</v>
      </c>
      <c r="L54" s="30">
        <v>27.586206896551737</v>
      </c>
      <c r="M54" s="33">
        <v>15</v>
      </c>
      <c r="N54" s="30">
        <v>150</v>
      </c>
      <c r="O54" s="33">
        <v>4</v>
      </c>
      <c r="P54" s="30" t="s">
        <v>161</v>
      </c>
      <c r="Q54" s="33">
        <v>1</v>
      </c>
      <c r="R54" s="30">
        <v>0</v>
      </c>
      <c r="S54" s="33">
        <v>0</v>
      </c>
      <c r="T54" s="30" t="s">
        <v>161</v>
      </c>
      <c r="U54" s="33">
        <v>0</v>
      </c>
      <c r="V54" s="30" t="s">
        <v>161</v>
      </c>
      <c r="W54" s="33">
        <v>1</v>
      </c>
      <c r="X54" s="30">
        <v>0</v>
      </c>
      <c r="Y54" s="33">
        <v>3427</v>
      </c>
      <c r="Z54" s="30">
        <v>44.173327724021874</v>
      </c>
      <c r="AA54" s="33">
        <v>825</v>
      </c>
      <c r="AB54" s="30">
        <v>40.3061224489796</v>
      </c>
      <c r="AC54" s="33">
        <v>156</v>
      </c>
      <c r="AD54" s="30">
        <v>43.119266055045877</v>
      </c>
      <c r="AE54" s="33">
        <v>349</v>
      </c>
      <c r="AF54" s="30">
        <v>341.77215189873414</v>
      </c>
      <c r="AG54" s="33">
        <v>1355</v>
      </c>
      <c r="AH54" s="30">
        <v>74.838709677419345</v>
      </c>
      <c r="AI54" s="33">
        <v>2685</v>
      </c>
      <c r="AJ54" s="30">
        <v>73.114119922630579</v>
      </c>
    </row>
    <row r="55" spans="1:36" x14ac:dyDescent="0.25">
      <c r="A55" s="8"/>
      <c r="B55" s="18" t="s">
        <v>57</v>
      </c>
      <c r="C55" s="33">
        <v>10821</v>
      </c>
      <c r="D55" s="33">
        <v>7839</v>
      </c>
      <c r="E55" s="30">
        <v>38.040566398775354</v>
      </c>
      <c r="F55" s="34">
        <v>6.6104124901059144E-2</v>
      </c>
      <c r="G55" s="33">
        <v>6839</v>
      </c>
      <c r="H55" s="30">
        <v>22.562724014336922</v>
      </c>
      <c r="I55" s="33">
        <v>914</v>
      </c>
      <c r="J55" s="30">
        <v>107.72727272727272</v>
      </c>
      <c r="K55" s="33">
        <v>272</v>
      </c>
      <c r="L55" s="30">
        <v>70</v>
      </c>
      <c r="M55" s="33">
        <v>28</v>
      </c>
      <c r="N55" s="30">
        <v>2700</v>
      </c>
      <c r="O55" s="33">
        <v>15</v>
      </c>
      <c r="P55" s="30">
        <v>400</v>
      </c>
      <c r="Q55" s="33">
        <v>6</v>
      </c>
      <c r="R55" s="30" t="s">
        <v>161</v>
      </c>
      <c r="S55" s="33">
        <v>0</v>
      </c>
      <c r="T55" s="30" t="s">
        <v>161</v>
      </c>
      <c r="U55" s="33">
        <v>9</v>
      </c>
      <c r="V55" s="30" t="s">
        <v>161</v>
      </c>
      <c r="W55" s="33">
        <v>7</v>
      </c>
      <c r="X55" s="30">
        <v>250</v>
      </c>
      <c r="Y55" s="33">
        <v>8090</v>
      </c>
      <c r="Z55" s="30">
        <v>30.779178790817973</v>
      </c>
      <c r="AA55" s="33">
        <v>875</v>
      </c>
      <c r="AB55" s="30">
        <v>58.22784810126582</v>
      </c>
      <c r="AC55" s="33">
        <v>155</v>
      </c>
      <c r="AD55" s="30">
        <v>-6.0606060606060552</v>
      </c>
      <c r="AE55" s="33">
        <v>281</v>
      </c>
      <c r="AF55" s="30">
        <v>222.98850574712645</v>
      </c>
      <c r="AG55" s="33">
        <v>1420</v>
      </c>
      <c r="AH55" s="30">
        <v>67.452830188679243</v>
      </c>
      <c r="AI55" s="33">
        <v>2731</v>
      </c>
      <c r="AJ55" s="30">
        <v>65.214761040532366</v>
      </c>
    </row>
    <row r="56" spans="1:36" x14ac:dyDescent="0.25">
      <c r="A56" s="8"/>
      <c r="B56" s="18" t="s">
        <v>60</v>
      </c>
      <c r="C56" s="33">
        <v>6494</v>
      </c>
      <c r="D56" s="33">
        <v>4547</v>
      </c>
      <c r="E56" s="30">
        <v>42.819441389927412</v>
      </c>
      <c r="F56" s="34">
        <v>3.9671027364151012E-2</v>
      </c>
      <c r="G56" s="33">
        <v>3852</v>
      </c>
      <c r="H56" s="30">
        <v>30.70919579233118</v>
      </c>
      <c r="I56" s="33">
        <v>347</v>
      </c>
      <c r="J56" s="30">
        <v>14.900662251655628</v>
      </c>
      <c r="K56" s="33">
        <v>108</v>
      </c>
      <c r="L56" s="30">
        <v>-16.92307692307692</v>
      </c>
      <c r="M56" s="33">
        <v>21</v>
      </c>
      <c r="N56" s="30">
        <v>23.529411764705888</v>
      </c>
      <c r="O56" s="33">
        <v>5</v>
      </c>
      <c r="P56" s="30">
        <v>150</v>
      </c>
      <c r="Q56" s="33">
        <v>3</v>
      </c>
      <c r="R56" s="30" t="s">
        <v>161</v>
      </c>
      <c r="S56" s="33">
        <v>0</v>
      </c>
      <c r="T56" s="30" t="s">
        <v>161</v>
      </c>
      <c r="U56" s="33">
        <v>0</v>
      </c>
      <c r="V56" s="30" t="s">
        <v>161</v>
      </c>
      <c r="W56" s="33">
        <v>0</v>
      </c>
      <c r="X56" s="30">
        <v>-100</v>
      </c>
      <c r="Y56" s="33">
        <v>4336</v>
      </c>
      <c r="Z56" s="30">
        <v>27.566931450426591</v>
      </c>
      <c r="AA56" s="33">
        <v>788</v>
      </c>
      <c r="AB56" s="30">
        <v>31.993299832495815</v>
      </c>
      <c r="AC56" s="33">
        <v>102</v>
      </c>
      <c r="AD56" s="30">
        <v>39.726027397260275</v>
      </c>
      <c r="AE56" s="33">
        <v>242</v>
      </c>
      <c r="AF56" s="30">
        <v>490.2439024390244</v>
      </c>
      <c r="AG56" s="33">
        <v>1026</v>
      </c>
      <c r="AH56" s="30">
        <v>134.78260869565219</v>
      </c>
      <c r="AI56" s="33">
        <v>2158</v>
      </c>
      <c r="AJ56" s="30">
        <v>87.979094076655045</v>
      </c>
    </row>
    <row r="57" spans="1:36" x14ac:dyDescent="0.25">
      <c r="A57" s="8"/>
      <c r="B57" s="18" t="s">
        <v>51</v>
      </c>
      <c r="C57" s="33">
        <v>15730</v>
      </c>
      <c r="D57" s="33">
        <v>13564</v>
      </c>
      <c r="E57" s="30">
        <v>15.96874078442938</v>
      </c>
      <c r="F57" s="34">
        <v>9.6092587070849306E-2</v>
      </c>
      <c r="G57" s="33">
        <v>13093</v>
      </c>
      <c r="H57" s="30">
        <v>11.249893788767107</v>
      </c>
      <c r="I57" s="33">
        <v>794</v>
      </c>
      <c r="J57" s="30">
        <v>56.607495069033533</v>
      </c>
      <c r="K57" s="33">
        <v>524</v>
      </c>
      <c r="L57" s="30">
        <v>5.0100200400801542</v>
      </c>
      <c r="M57" s="33">
        <v>88</v>
      </c>
      <c r="N57" s="30">
        <v>95.555555555555543</v>
      </c>
      <c r="O57" s="33">
        <v>13</v>
      </c>
      <c r="P57" s="30">
        <v>0</v>
      </c>
      <c r="Q57" s="33">
        <v>8</v>
      </c>
      <c r="R57" s="30" t="s">
        <v>161</v>
      </c>
      <c r="S57" s="33">
        <v>0</v>
      </c>
      <c r="T57" s="30" t="s">
        <v>161</v>
      </c>
      <c r="U57" s="33">
        <v>0</v>
      </c>
      <c r="V57" s="30" t="s">
        <v>161</v>
      </c>
      <c r="W57" s="33">
        <v>0</v>
      </c>
      <c r="X57" s="30">
        <v>-100</v>
      </c>
      <c r="Y57" s="33">
        <v>14520</v>
      </c>
      <c r="Z57" s="30">
        <v>13.119351822997816</v>
      </c>
      <c r="AA57" s="33">
        <v>818</v>
      </c>
      <c r="AB57" s="30">
        <v>52.897196261682232</v>
      </c>
      <c r="AC57" s="33">
        <v>5</v>
      </c>
      <c r="AD57" s="30">
        <v>-37.5</v>
      </c>
      <c r="AE57" s="33">
        <v>52</v>
      </c>
      <c r="AF57" s="30">
        <v>160</v>
      </c>
      <c r="AG57" s="33">
        <v>335</v>
      </c>
      <c r="AH57" s="30">
        <v>103.03030303030303</v>
      </c>
      <c r="AI57" s="33">
        <v>1210</v>
      </c>
      <c r="AJ57" s="30">
        <v>66.208791208791212</v>
      </c>
    </row>
    <row r="58" spans="1:36" x14ac:dyDescent="0.25">
      <c r="A58" s="8"/>
      <c r="B58" s="18" t="s">
        <v>56</v>
      </c>
      <c r="C58" s="33">
        <v>12317</v>
      </c>
      <c r="D58" s="33">
        <v>9244</v>
      </c>
      <c r="E58" s="30">
        <v>33.24318476849848</v>
      </c>
      <c r="F58" s="34">
        <v>7.5243000314790268E-2</v>
      </c>
      <c r="G58" s="33">
        <v>10266</v>
      </c>
      <c r="H58" s="30">
        <v>28.05288761382063</v>
      </c>
      <c r="I58" s="33">
        <v>436</v>
      </c>
      <c r="J58" s="30">
        <v>30.149253731343272</v>
      </c>
      <c r="K58" s="33">
        <v>548</v>
      </c>
      <c r="L58" s="30">
        <v>46.13333333333334</v>
      </c>
      <c r="M58" s="33">
        <v>178</v>
      </c>
      <c r="N58" s="30">
        <v>122.50000000000001</v>
      </c>
      <c r="O58" s="33">
        <v>35</v>
      </c>
      <c r="P58" s="30">
        <v>12.903225806451623</v>
      </c>
      <c r="Q58" s="33">
        <v>10</v>
      </c>
      <c r="R58" s="30">
        <v>66.666666666666671</v>
      </c>
      <c r="S58" s="33">
        <v>0</v>
      </c>
      <c r="T58" s="30">
        <v>-100</v>
      </c>
      <c r="U58" s="33">
        <v>1</v>
      </c>
      <c r="V58" s="30" t="s">
        <v>161</v>
      </c>
      <c r="W58" s="33">
        <v>3</v>
      </c>
      <c r="X58" s="30" t="s">
        <v>161</v>
      </c>
      <c r="Y58" s="33">
        <v>11477</v>
      </c>
      <c r="Z58" s="30">
        <v>29.72759127387814</v>
      </c>
      <c r="AA58" s="33">
        <v>517</v>
      </c>
      <c r="AB58" s="30">
        <v>63.607594936708864</v>
      </c>
      <c r="AC58" s="33">
        <v>33</v>
      </c>
      <c r="AD58" s="30">
        <v>371.42857142857144</v>
      </c>
      <c r="AE58" s="33">
        <v>156</v>
      </c>
      <c r="AF58" s="30">
        <v>1100</v>
      </c>
      <c r="AG58" s="33">
        <v>134</v>
      </c>
      <c r="AH58" s="30">
        <v>119.67213114754101</v>
      </c>
      <c r="AI58" s="33">
        <v>840</v>
      </c>
      <c r="AJ58" s="30">
        <v>111.58690176322419</v>
      </c>
    </row>
    <row r="59" spans="1:36" x14ac:dyDescent="0.25">
      <c r="A59" s="8"/>
      <c r="B59" s="18" t="s">
        <v>62</v>
      </c>
      <c r="C59" s="33">
        <v>53685</v>
      </c>
      <c r="D59" s="33">
        <v>42327</v>
      </c>
      <c r="E59" s="30">
        <v>26.833935785668729</v>
      </c>
      <c r="F59" s="34">
        <v>0.32795489745063866</v>
      </c>
      <c r="G59" s="33">
        <v>44226</v>
      </c>
      <c r="H59" s="30">
        <v>22.130785375013808</v>
      </c>
      <c r="I59" s="33">
        <v>1975</v>
      </c>
      <c r="J59" s="30">
        <v>69.527896995708161</v>
      </c>
      <c r="K59" s="33">
        <v>1327</v>
      </c>
      <c r="L59" s="30">
        <v>33.635448136958715</v>
      </c>
      <c r="M59" s="33">
        <v>318</v>
      </c>
      <c r="N59" s="30">
        <v>114.86486486486487</v>
      </c>
      <c r="O59" s="33">
        <v>74</v>
      </c>
      <c r="P59" s="30">
        <v>37.037037037037045</v>
      </c>
      <c r="Q59" s="33">
        <v>49</v>
      </c>
      <c r="R59" s="30">
        <v>1125</v>
      </c>
      <c r="S59" s="33">
        <v>0</v>
      </c>
      <c r="T59" s="30" t="s">
        <v>161</v>
      </c>
      <c r="U59" s="33">
        <v>1</v>
      </c>
      <c r="V59" s="30" t="s">
        <v>161</v>
      </c>
      <c r="W59" s="33">
        <v>7</v>
      </c>
      <c r="X59" s="30">
        <v>-95.302013422818789</v>
      </c>
      <c r="Y59" s="33">
        <v>47977</v>
      </c>
      <c r="Z59" s="30">
        <v>23.891542930923173</v>
      </c>
      <c r="AA59" s="33">
        <v>2631</v>
      </c>
      <c r="AB59" s="30">
        <v>19.157608695652172</v>
      </c>
      <c r="AC59" s="33">
        <v>224</v>
      </c>
      <c r="AD59" s="30">
        <v>72.307692307692321</v>
      </c>
      <c r="AE59" s="33">
        <v>539</v>
      </c>
      <c r="AF59" s="30">
        <v>368.69565217391306</v>
      </c>
      <c r="AG59" s="33">
        <v>2314</v>
      </c>
      <c r="AH59" s="30">
        <v>101.39251523063533</v>
      </c>
      <c r="AI59" s="33">
        <v>5708</v>
      </c>
      <c r="AJ59" s="30">
        <v>58.467518045530255</v>
      </c>
    </row>
    <row r="60" spans="1:36" x14ac:dyDescent="0.25">
      <c r="A60" s="9"/>
      <c r="B60" s="18" t="s">
        <v>63</v>
      </c>
      <c r="C60" s="33">
        <v>1140953</v>
      </c>
      <c r="D60" s="33">
        <v>918059</v>
      </c>
      <c r="E60" s="30">
        <v>24.278831752643359</v>
      </c>
      <c r="F60" s="34">
        <v>6.969938048076715</v>
      </c>
      <c r="G60" s="33">
        <v>885353</v>
      </c>
      <c r="H60" s="30">
        <v>20.370211753509395</v>
      </c>
      <c r="I60" s="33">
        <v>45858</v>
      </c>
      <c r="J60" s="30">
        <v>70.602678571428569</v>
      </c>
      <c r="K60" s="33">
        <v>55463</v>
      </c>
      <c r="L60" s="30">
        <v>47.909221825164018</v>
      </c>
      <c r="M60" s="33">
        <v>8163</v>
      </c>
      <c r="N60" s="30">
        <v>149.02379499694939</v>
      </c>
      <c r="O60" s="33">
        <v>2094</v>
      </c>
      <c r="P60" s="30">
        <v>85.309734513274321</v>
      </c>
      <c r="Q60" s="33">
        <v>848</v>
      </c>
      <c r="R60" s="30">
        <v>307.69230769230768</v>
      </c>
      <c r="S60" s="33">
        <v>5</v>
      </c>
      <c r="T60" s="30">
        <v>-80</v>
      </c>
      <c r="U60" s="33">
        <v>48</v>
      </c>
      <c r="V60" s="30">
        <v>9.0909090909090828</v>
      </c>
      <c r="W60" s="33">
        <v>206</v>
      </c>
      <c r="X60" s="30">
        <v>-33.548387096774192</v>
      </c>
      <c r="Y60" s="35">
        <v>998038</v>
      </c>
      <c r="Z60" s="30">
        <v>23.99558701847937</v>
      </c>
      <c r="AA60" s="33">
        <v>58566</v>
      </c>
      <c r="AB60" s="30">
        <v>28.36102222417043</v>
      </c>
      <c r="AC60" s="33">
        <v>4229</v>
      </c>
      <c r="AD60" s="30">
        <v>51.360057265569068</v>
      </c>
      <c r="AE60" s="33">
        <v>10481</v>
      </c>
      <c r="AF60" s="30">
        <v>409.52843947496353</v>
      </c>
      <c r="AG60" s="33">
        <v>69639</v>
      </c>
      <c r="AH60" s="30">
        <v>11.095335332780287</v>
      </c>
      <c r="AI60" s="35">
        <v>142915</v>
      </c>
      <c r="AJ60" s="30">
        <v>26.293511015279126</v>
      </c>
    </row>
    <row r="61" spans="1:36" x14ac:dyDescent="0.25">
      <c r="A61" s="10" t="s">
        <v>64</v>
      </c>
      <c r="B61" s="18" t="s">
        <v>125</v>
      </c>
      <c r="C61" s="33">
        <v>244338</v>
      </c>
      <c r="D61" s="33">
        <v>198604</v>
      </c>
      <c r="E61" s="30">
        <v>23.027733580391143</v>
      </c>
      <c r="F61" s="34">
        <v>1.4926300406686066</v>
      </c>
      <c r="G61" s="33">
        <v>205711</v>
      </c>
      <c r="H61" s="30">
        <v>17.048176661033644</v>
      </c>
      <c r="I61" s="33">
        <v>9560</v>
      </c>
      <c r="J61" s="30">
        <v>54.442649434571891</v>
      </c>
      <c r="K61" s="33">
        <v>7577</v>
      </c>
      <c r="L61" s="30">
        <v>35.983488872936121</v>
      </c>
      <c r="M61" s="33">
        <v>2153</v>
      </c>
      <c r="N61" s="30">
        <v>69.128043990573445</v>
      </c>
      <c r="O61" s="33">
        <v>518</v>
      </c>
      <c r="P61" s="30">
        <v>105.55555555555554</v>
      </c>
      <c r="Q61" s="33">
        <v>162</v>
      </c>
      <c r="R61" s="30">
        <v>205.66037735849059</v>
      </c>
      <c r="S61" s="33">
        <v>1</v>
      </c>
      <c r="T61" s="30">
        <v>-85.714285714285722</v>
      </c>
      <c r="U61" s="33">
        <v>19</v>
      </c>
      <c r="V61" s="30">
        <v>26.666666666666661</v>
      </c>
      <c r="W61" s="33">
        <v>13</v>
      </c>
      <c r="X61" s="30">
        <v>160</v>
      </c>
      <c r="Y61" s="33">
        <v>225714</v>
      </c>
      <c r="Z61" s="30">
        <v>19.352143657860776</v>
      </c>
      <c r="AA61" s="33">
        <v>11205</v>
      </c>
      <c r="AB61" s="30">
        <v>51.664861938278285</v>
      </c>
      <c r="AC61" s="33">
        <v>402</v>
      </c>
      <c r="AD61" s="30">
        <v>518.46153846153845</v>
      </c>
      <c r="AE61" s="33">
        <v>2225</v>
      </c>
      <c r="AF61" s="30">
        <v>234.58646616541353</v>
      </c>
      <c r="AG61" s="33">
        <v>4792</v>
      </c>
      <c r="AH61" s="30">
        <v>249.78102189781021</v>
      </c>
      <c r="AI61" s="33">
        <v>18624</v>
      </c>
      <c r="AJ61" s="30">
        <v>96.290050590219224</v>
      </c>
    </row>
    <row r="62" spans="1:36" x14ac:dyDescent="0.25">
      <c r="A62" s="8"/>
      <c r="B62" s="18" t="s">
        <v>65</v>
      </c>
      <c r="C62" s="33">
        <v>42177</v>
      </c>
      <c r="D62" s="33">
        <v>39956</v>
      </c>
      <c r="E62" s="30">
        <v>5.5586144759235179</v>
      </c>
      <c r="F62" s="34">
        <v>0.25765397615303315</v>
      </c>
      <c r="G62" s="33">
        <v>36128</v>
      </c>
      <c r="H62" s="30">
        <v>-0.29529460466399815</v>
      </c>
      <c r="I62" s="33">
        <v>1345</v>
      </c>
      <c r="J62" s="30">
        <v>45.562770562770559</v>
      </c>
      <c r="K62" s="33">
        <v>1387</v>
      </c>
      <c r="L62" s="30">
        <v>22.310405643738985</v>
      </c>
      <c r="M62" s="33">
        <v>387</v>
      </c>
      <c r="N62" s="30">
        <v>99.484536082474222</v>
      </c>
      <c r="O62" s="33">
        <v>106</v>
      </c>
      <c r="P62" s="30">
        <v>68.253968253968253</v>
      </c>
      <c r="Q62" s="33">
        <v>50</v>
      </c>
      <c r="R62" s="30">
        <v>400</v>
      </c>
      <c r="S62" s="33">
        <v>0</v>
      </c>
      <c r="T62" s="30">
        <v>-100</v>
      </c>
      <c r="U62" s="33">
        <v>4</v>
      </c>
      <c r="V62" s="30">
        <v>-33.333333333333336</v>
      </c>
      <c r="W62" s="33">
        <v>1</v>
      </c>
      <c r="X62" s="30" t="s">
        <v>161</v>
      </c>
      <c r="Y62" s="33">
        <v>39408</v>
      </c>
      <c r="Z62" s="30">
        <v>2.1223664774935758</v>
      </c>
      <c r="AA62" s="33">
        <v>1613</v>
      </c>
      <c r="AB62" s="30">
        <v>59.230009871668308</v>
      </c>
      <c r="AC62" s="33">
        <v>104</v>
      </c>
      <c r="AD62" s="30">
        <v>160</v>
      </c>
      <c r="AE62" s="33">
        <v>321</v>
      </c>
      <c r="AF62" s="30">
        <v>629.54545454545462</v>
      </c>
      <c r="AG62" s="33">
        <v>731</v>
      </c>
      <c r="AH62" s="30">
        <v>170.74074074074073</v>
      </c>
      <c r="AI62" s="33">
        <v>2769</v>
      </c>
      <c r="AJ62" s="30">
        <v>102.56035113386979</v>
      </c>
    </row>
    <row r="63" spans="1:36" x14ac:dyDescent="0.25">
      <c r="A63" s="8"/>
      <c r="B63" s="18" t="s">
        <v>66</v>
      </c>
      <c r="C63" s="33">
        <v>3170</v>
      </c>
      <c r="D63" s="33">
        <v>2304</v>
      </c>
      <c r="E63" s="30">
        <v>37.586805555555557</v>
      </c>
      <c r="F63" s="34">
        <v>1.9365130388721698E-2</v>
      </c>
      <c r="G63" s="33">
        <v>1997</v>
      </c>
      <c r="H63" s="30">
        <v>22.741241548862945</v>
      </c>
      <c r="I63" s="33">
        <v>296</v>
      </c>
      <c r="J63" s="30">
        <v>112.9496402877698</v>
      </c>
      <c r="K63" s="33">
        <v>29</v>
      </c>
      <c r="L63" s="30">
        <v>81.25</v>
      </c>
      <c r="M63" s="33">
        <v>61</v>
      </c>
      <c r="N63" s="30">
        <v>90.625</v>
      </c>
      <c r="O63" s="33">
        <v>3</v>
      </c>
      <c r="P63" s="30" t="s">
        <v>161</v>
      </c>
      <c r="Q63" s="33">
        <v>1</v>
      </c>
      <c r="R63" s="30" t="s">
        <v>161</v>
      </c>
      <c r="S63" s="33">
        <v>0</v>
      </c>
      <c r="T63" s="30" t="s">
        <v>161</v>
      </c>
      <c r="U63" s="33">
        <v>0</v>
      </c>
      <c r="V63" s="30" t="s">
        <v>161</v>
      </c>
      <c r="W63" s="33">
        <v>7</v>
      </c>
      <c r="X63" s="30">
        <v>39.999999999999993</v>
      </c>
      <c r="Y63" s="33">
        <v>2394</v>
      </c>
      <c r="Z63" s="30">
        <v>31.610775151181958</v>
      </c>
      <c r="AA63" s="33">
        <v>351</v>
      </c>
      <c r="AB63" s="30">
        <v>-1.9553072625698276</v>
      </c>
      <c r="AC63" s="33">
        <v>6</v>
      </c>
      <c r="AD63" s="30" t="s">
        <v>161</v>
      </c>
      <c r="AE63" s="33">
        <v>4</v>
      </c>
      <c r="AF63" s="30">
        <v>300</v>
      </c>
      <c r="AG63" s="33">
        <v>415</v>
      </c>
      <c r="AH63" s="30">
        <v>229.36507936507934</v>
      </c>
      <c r="AI63" s="33">
        <v>776</v>
      </c>
      <c r="AJ63" s="30">
        <v>60.000000000000007</v>
      </c>
    </row>
    <row r="64" spans="1:36" x14ac:dyDescent="0.25">
      <c r="A64" s="9"/>
      <c r="B64" s="18" t="s">
        <v>67</v>
      </c>
      <c r="C64" s="33">
        <v>289685</v>
      </c>
      <c r="D64" s="33">
        <v>240864</v>
      </c>
      <c r="E64" s="30">
        <v>20.269114521057531</v>
      </c>
      <c r="F64" s="34">
        <v>1.7696491472103615</v>
      </c>
      <c r="G64" s="33">
        <v>243836</v>
      </c>
      <c r="H64" s="30">
        <v>14.149552223434192</v>
      </c>
      <c r="I64" s="33">
        <v>11201</v>
      </c>
      <c r="J64" s="30">
        <v>54.432648559216879</v>
      </c>
      <c r="K64" s="33">
        <v>8993</v>
      </c>
      <c r="L64" s="30">
        <v>33.784587920261821</v>
      </c>
      <c r="M64" s="33">
        <v>2601</v>
      </c>
      <c r="N64" s="30">
        <v>73.515677118078713</v>
      </c>
      <c r="O64" s="33">
        <v>627</v>
      </c>
      <c r="P64" s="30">
        <v>99.047619047619051</v>
      </c>
      <c r="Q64" s="33">
        <v>213</v>
      </c>
      <c r="R64" s="30">
        <v>238.0952380952381</v>
      </c>
      <c r="S64" s="33">
        <v>1</v>
      </c>
      <c r="T64" s="30">
        <v>-96.666666666666671</v>
      </c>
      <c r="U64" s="33">
        <v>23</v>
      </c>
      <c r="V64" s="30">
        <v>9.5238095238095344</v>
      </c>
      <c r="W64" s="33">
        <v>21</v>
      </c>
      <c r="X64" s="30">
        <v>110.00000000000001</v>
      </c>
      <c r="Y64" s="35">
        <v>267516</v>
      </c>
      <c r="Z64" s="30">
        <v>16.552517383803011</v>
      </c>
      <c r="AA64" s="33">
        <v>13169</v>
      </c>
      <c r="AB64" s="30">
        <v>50.348213266354612</v>
      </c>
      <c r="AC64" s="33">
        <v>512</v>
      </c>
      <c r="AD64" s="30">
        <v>387.61904761904765</v>
      </c>
      <c r="AE64" s="33">
        <v>2550</v>
      </c>
      <c r="AF64" s="30">
        <v>259.15492957746483</v>
      </c>
      <c r="AG64" s="33">
        <v>5938</v>
      </c>
      <c r="AH64" s="30">
        <v>236.24009060022649</v>
      </c>
      <c r="AI64" s="35">
        <v>22169</v>
      </c>
      <c r="AJ64" s="30">
        <v>95.493827160493836</v>
      </c>
    </row>
    <row r="65" spans="1:36" x14ac:dyDescent="0.25">
      <c r="A65" s="10" t="s">
        <v>68</v>
      </c>
      <c r="B65" s="18" t="s">
        <v>69</v>
      </c>
      <c r="C65" s="33">
        <v>16553</v>
      </c>
      <c r="D65" s="33">
        <v>12646</v>
      </c>
      <c r="E65" s="30">
        <v>30.895144709789648</v>
      </c>
      <c r="F65" s="34">
        <v>0.10112019032318936</v>
      </c>
      <c r="G65" s="33">
        <v>11312</v>
      </c>
      <c r="H65" s="30">
        <v>19.299725796245525</v>
      </c>
      <c r="I65" s="33">
        <v>596</v>
      </c>
      <c r="J65" s="30">
        <v>57.671957671957671</v>
      </c>
      <c r="K65" s="33">
        <v>225</v>
      </c>
      <c r="L65" s="30">
        <v>14.213197969543145</v>
      </c>
      <c r="M65" s="33">
        <v>215</v>
      </c>
      <c r="N65" s="30">
        <v>97.247706422018339</v>
      </c>
      <c r="O65" s="33">
        <v>44</v>
      </c>
      <c r="P65" s="30">
        <v>22.222222222222232</v>
      </c>
      <c r="Q65" s="33">
        <v>14</v>
      </c>
      <c r="R65" s="30">
        <v>100</v>
      </c>
      <c r="S65" s="33">
        <v>0</v>
      </c>
      <c r="T65" s="30">
        <v>-100</v>
      </c>
      <c r="U65" s="33">
        <v>0</v>
      </c>
      <c r="V65" s="30">
        <v>-100</v>
      </c>
      <c r="W65" s="33">
        <v>10</v>
      </c>
      <c r="X65" s="30">
        <v>900</v>
      </c>
      <c r="Y65" s="33">
        <v>12416</v>
      </c>
      <c r="Z65" s="30">
        <v>21.582452017234633</v>
      </c>
      <c r="AA65" s="33">
        <v>1470</v>
      </c>
      <c r="AB65" s="30">
        <v>-1.6064257028112428</v>
      </c>
      <c r="AC65" s="33">
        <v>162</v>
      </c>
      <c r="AD65" s="30">
        <v>230.61224489795919</v>
      </c>
      <c r="AE65" s="33">
        <v>1070</v>
      </c>
      <c r="AF65" s="30">
        <v>287.68115942028987</v>
      </c>
      <c r="AG65" s="33">
        <v>1435</v>
      </c>
      <c r="AH65" s="30">
        <v>133.33333333333334</v>
      </c>
      <c r="AI65" s="33">
        <v>4137</v>
      </c>
      <c r="AJ65" s="30">
        <v>69.967132292522606</v>
      </c>
    </row>
    <row r="66" spans="1:36" x14ac:dyDescent="0.25">
      <c r="A66" s="8"/>
      <c r="B66" s="18" t="s">
        <v>70</v>
      </c>
      <c r="C66" s="33">
        <v>54205</v>
      </c>
      <c r="D66" s="33">
        <v>44607</v>
      </c>
      <c r="E66" s="30">
        <v>21.516802295603821</v>
      </c>
      <c r="F66" s="34">
        <v>0.33113151189926177</v>
      </c>
      <c r="G66" s="33">
        <v>42604</v>
      </c>
      <c r="H66" s="30">
        <v>18.87940175232994</v>
      </c>
      <c r="I66" s="33">
        <v>1101</v>
      </c>
      <c r="J66" s="30">
        <v>75.598086124401902</v>
      </c>
      <c r="K66" s="33">
        <v>309</v>
      </c>
      <c r="L66" s="30">
        <v>41.095890410958916</v>
      </c>
      <c r="M66" s="33">
        <v>127</v>
      </c>
      <c r="N66" s="30">
        <v>104.83870967741935</v>
      </c>
      <c r="O66" s="33">
        <v>78</v>
      </c>
      <c r="P66" s="30">
        <v>105.26315789473686</v>
      </c>
      <c r="Q66" s="33">
        <v>10</v>
      </c>
      <c r="R66" s="30">
        <v>42.857142857142861</v>
      </c>
      <c r="S66" s="33">
        <v>0</v>
      </c>
      <c r="T66" s="30">
        <v>-100</v>
      </c>
      <c r="U66" s="33">
        <v>1</v>
      </c>
      <c r="V66" s="30">
        <v>-83.333333333333343</v>
      </c>
      <c r="W66" s="33">
        <v>217</v>
      </c>
      <c r="X66" s="30">
        <v>2070</v>
      </c>
      <c r="Y66" s="33">
        <v>44447</v>
      </c>
      <c r="Z66" s="30">
        <v>20.75364051293198</v>
      </c>
      <c r="AA66" s="33">
        <v>4119</v>
      </c>
      <c r="AB66" s="30">
        <v>-19.691947748099047</v>
      </c>
      <c r="AC66" s="33">
        <v>303</v>
      </c>
      <c r="AD66" s="30">
        <v>42.924528301886802</v>
      </c>
      <c r="AE66" s="33">
        <v>1917</v>
      </c>
      <c r="AF66" s="30">
        <v>407.14285714285711</v>
      </c>
      <c r="AG66" s="33">
        <v>3419</v>
      </c>
      <c r="AH66" s="30">
        <v>64.375</v>
      </c>
      <c r="AI66" s="33">
        <v>9758</v>
      </c>
      <c r="AJ66" s="30">
        <v>25.118604949352473</v>
      </c>
    </row>
    <row r="67" spans="1:36" x14ac:dyDescent="0.25">
      <c r="A67" s="9"/>
      <c r="B67" s="18" t="s">
        <v>71</v>
      </c>
      <c r="C67" s="33">
        <v>70758</v>
      </c>
      <c r="D67" s="33">
        <v>57253</v>
      </c>
      <c r="E67" s="30">
        <v>23.588283583393</v>
      </c>
      <c r="F67" s="34">
        <v>0.43225170222245107</v>
      </c>
      <c r="G67" s="33">
        <v>53916</v>
      </c>
      <c r="H67" s="30">
        <v>18.967343336275366</v>
      </c>
      <c r="I67" s="33">
        <v>1697</v>
      </c>
      <c r="J67" s="30">
        <v>68.855721393034813</v>
      </c>
      <c r="K67" s="33">
        <v>534</v>
      </c>
      <c r="L67" s="30">
        <v>28.365384615384627</v>
      </c>
      <c r="M67" s="33">
        <v>342</v>
      </c>
      <c r="N67" s="30">
        <v>100</v>
      </c>
      <c r="O67" s="33">
        <v>122</v>
      </c>
      <c r="P67" s="30">
        <v>64.86486486486487</v>
      </c>
      <c r="Q67" s="33">
        <v>24</v>
      </c>
      <c r="R67" s="30">
        <v>71.428571428571416</v>
      </c>
      <c r="S67" s="33">
        <v>0</v>
      </c>
      <c r="T67" s="30">
        <v>-100</v>
      </c>
      <c r="U67" s="33">
        <v>1</v>
      </c>
      <c r="V67" s="30">
        <v>-85.714285714285722</v>
      </c>
      <c r="W67" s="33">
        <v>227</v>
      </c>
      <c r="X67" s="30">
        <v>1963.6363636363637</v>
      </c>
      <c r="Y67" s="35">
        <v>56863</v>
      </c>
      <c r="Z67" s="30">
        <v>20.933645257337297</v>
      </c>
      <c r="AA67" s="33">
        <v>5589</v>
      </c>
      <c r="AB67" s="30">
        <v>-15.612260304997738</v>
      </c>
      <c r="AC67" s="33">
        <v>465</v>
      </c>
      <c r="AD67" s="30">
        <v>78.160919540229884</v>
      </c>
      <c r="AE67" s="33">
        <v>2987</v>
      </c>
      <c r="AF67" s="30">
        <v>356.72782874617735</v>
      </c>
      <c r="AG67" s="33">
        <v>4854</v>
      </c>
      <c r="AH67" s="30">
        <v>80.111317254174395</v>
      </c>
      <c r="AI67" s="35">
        <v>13895</v>
      </c>
      <c r="AJ67" s="30">
        <v>35.786181960324434</v>
      </c>
    </row>
    <row r="68" spans="1:36" x14ac:dyDescent="0.25">
      <c r="A68" s="10" t="s">
        <v>72</v>
      </c>
      <c r="B68" s="18" t="s">
        <v>73</v>
      </c>
      <c r="C68" s="33">
        <v>222</v>
      </c>
      <c r="D68" s="33">
        <v>208</v>
      </c>
      <c r="E68" s="30">
        <v>6.7307692307692291</v>
      </c>
      <c r="F68" s="34">
        <v>1.356170014604485E-3</v>
      </c>
      <c r="G68" s="33">
        <v>146</v>
      </c>
      <c r="H68" s="30">
        <v>2.0979020979021046</v>
      </c>
      <c r="I68" s="33">
        <v>6</v>
      </c>
      <c r="J68" s="30">
        <v>50</v>
      </c>
      <c r="K68" s="33">
        <v>1</v>
      </c>
      <c r="L68" s="30">
        <v>0</v>
      </c>
      <c r="M68" s="33">
        <v>2</v>
      </c>
      <c r="N68" s="30" t="s">
        <v>161</v>
      </c>
      <c r="O68" s="33">
        <v>0</v>
      </c>
      <c r="P68" s="30" t="s">
        <v>161</v>
      </c>
      <c r="Q68" s="33">
        <v>0</v>
      </c>
      <c r="R68" s="30" t="s">
        <v>161</v>
      </c>
      <c r="S68" s="33">
        <v>0</v>
      </c>
      <c r="T68" s="30" t="s">
        <v>161</v>
      </c>
      <c r="U68" s="33">
        <v>0</v>
      </c>
      <c r="V68" s="30" t="s">
        <v>161</v>
      </c>
      <c r="W68" s="33">
        <v>0</v>
      </c>
      <c r="X68" s="30" t="s">
        <v>161</v>
      </c>
      <c r="Y68" s="33">
        <v>155</v>
      </c>
      <c r="Z68" s="30">
        <v>4.7297297297297369</v>
      </c>
      <c r="AA68" s="33">
        <v>1</v>
      </c>
      <c r="AB68" s="30">
        <v>-80</v>
      </c>
      <c r="AC68" s="33">
        <v>6</v>
      </c>
      <c r="AD68" s="30">
        <v>500</v>
      </c>
      <c r="AE68" s="33">
        <v>4</v>
      </c>
      <c r="AF68" s="30" t="s">
        <v>161</v>
      </c>
      <c r="AG68" s="33">
        <v>56</v>
      </c>
      <c r="AH68" s="30">
        <v>3.7037037037036979</v>
      </c>
      <c r="AI68" s="33">
        <v>67</v>
      </c>
      <c r="AJ68" s="30">
        <v>11.66666666666667</v>
      </c>
    </row>
    <row r="69" spans="1:36" x14ac:dyDescent="0.25">
      <c r="A69" s="9"/>
      <c r="B69" s="18" t="s">
        <v>105</v>
      </c>
      <c r="C69" s="33">
        <v>222</v>
      </c>
      <c r="D69" s="33">
        <v>208</v>
      </c>
      <c r="E69" s="30">
        <v>6.7307692307692291</v>
      </c>
      <c r="F69" s="34">
        <v>1.356170014604485E-3</v>
      </c>
      <c r="G69" s="33">
        <v>146</v>
      </c>
      <c r="H69" s="30">
        <v>2.0979020979021046</v>
      </c>
      <c r="I69" s="33">
        <v>6</v>
      </c>
      <c r="J69" s="30">
        <v>50</v>
      </c>
      <c r="K69" s="33">
        <v>1</v>
      </c>
      <c r="L69" s="30">
        <v>0</v>
      </c>
      <c r="M69" s="33">
        <v>2</v>
      </c>
      <c r="N69" s="30" t="s">
        <v>161</v>
      </c>
      <c r="O69" s="33">
        <v>0</v>
      </c>
      <c r="P69" s="30" t="s">
        <v>161</v>
      </c>
      <c r="Q69" s="33">
        <v>0</v>
      </c>
      <c r="R69" s="30" t="s">
        <v>161</v>
      </c>
      <c r="S69" s="33">
        <v>0</v>
      </c>
      <c r="T69" s="30" t="s">
        <v>161</v>
      </c>
      <c r="U69" s="33">
        <v>0</v>
      </c>
      <c r="V69" s="30" t="s">
        <v>161</v>
      </c>
      <c r="W69" s="33">
        <v>0</v>
      </c>
      <c r="X69" s="30" t="s">
        <v>161</v>
      </c>
      <c r="Y69" s="36">
        <v>155</v>
      </c>
      <c r="Z69" s="30">
        <v>4.7297297297297369</v>
      </c>
      <c r="AA69" s="33">
        <v>1</v>
      </c>
      <c r="AB69" s="30">
        <v>-80</v>
      </c>
      <c r="AC69" s="33">
        <v>6</v>
      </c>
      <c r="AD69" s="30">
        <v>500</v>
      </c>
      <c r="AE69" s="33">
        <v>4</v>
      </c>
      <c r="AF69" s="30" t="s">
        <v>161</v>
      </c>
      <c r="AG69" s="33">
        <v>56</v>
      </c>
      <c r="AH69" s="30">
        <v>3.7037037037036979</v>
      </c>
      <c r="AI69" s="36">
        <v>67</v>
      </c>
      <c r="AJ69" s="30">
        <v>11.66666666666667</v>
      </c>
    </row>
    <row r="70" spans="1:36" x14ac:dyDescent="0.25">
      <c r="A70" s="10" t="s">
        <v>74</v>
      </c>
      <c r="B70" s="18" t="s">
        <v>74</v>
      </c>
      <c r="C70" s="33">
        <v>34989</v>
      </c>
      <c r="D70" s="33">
        <v>40663</v>
      </c>
      <c r="E70" s="30">
        <v>-13.953717138430511</v>
      </c>
      <c r="F70" s="34">
        <v>0.21374339027475822</v>
      </c>
      <c r="G70" s="33">
        <v>24415</v>
      </c>
      <c r="H70" s="30">
        <v>-14.552199629020402</v>
      </c>
      <c r="I70" s="33">
        <v>3507</v>
      </c>
      <c r="J70" s="30">
        <v>-10.62691131498471</v>
      </c>
      <c r="K70" s="33">
        <v>5190</v>
      </c>
      <c r="L70" s="30">
        <v>-15.842386898005511</v>
      </c>
      <c r="M70" s="33">
        <v>892</v>
      </c>
      <c r="N70" s="30">
        <v>-12.031558185404334</v>
      </c>
      <c r="O70" s="33">
        <v>344</v>
      </c>
      <c r="P70" s="30">
        <v>-9.4736842105263115</v>
      </c>
      <c r="Q70" s="33">
        <v>204</v>
      </c>
      <c r="R70" s="30">
        <v>129.2134831460674</v>
      </c>
      <c r="S70" s="33">
        <v>2</v>
      </c>
      <c r="T70" s="30">
        <v>-75</v>
      </c>
      <c r="U70" s="33">
        <v>18</v>
      </c>
      <c r="V70" s="30">
        <v>260</v>
      </c>
      <c r="W70" s="33">
        <v>5</v>
      </c>
      <c r="X70" s="30">
        <v>-50</v>
      </c>
      <c r="Y70" s="33">
        <v>34577</v>
      </c>
      <c r="Z70" s="30">
        <v>-13.923325865073434</v>
      </c>
      <c r="AA70" s="33">
        <v>372</v>
      </c>
      <c r="AB70" s="30">
        <v>-18.241758241758244</v>
      </c>
      <c r="AC70" s="33">
        <v>0</v>
      </c>
      <c r="AD70" s="30" t="s">
        <v>161</v>
      </c>
      <c r="AE70" s="33">
        <v>1</v>
      </c>
      <c r="AF70" s="30">
        <v>-50</v>
      </c>
      <c r="AG70" s="33">
        <v>39</v>
      </c>
      <c r="AH70" s="30">
        <v>8.333333333333325</v>
      </c>
      <c r="AI70" s="33">
        <v>412</v>
      </c>
      <c r="AJ70" s="30">
        <v>-16.430020283975654</v>
      </c>
    </row>
    <row r="71" spans="1:36" x14ac:dyDescent="0.25">
      <c r="A71" s="9"/>
      <c r="B71" s="18" t="s">
        <v>106</v>
      </c>
      <c r="C71" s="33">
        <v>34989</v>
      </c>
      <c r="D71" s="33">
        <v>40663</v>
      </c>
      <c r="E71" s="30">
        <v>-13.953717138430511</v>
      </c>
      <c r="F71" s="34">
        <v>0.21374339027475822</v>
      </c>
      <c r="G71" s="33">
        <v>24415</v>
      </c>
      <c r="H71" s="30">
        <v>-14.552199629020402</v>
      </c>
      <c r="I71" s="33">
        <v>3507</v>
      </c>
      <c r="J71" s="30">
        <v>-10.62691131498471</v>
      </c>
      <c r="K71" s="33">
        <v>5190</v>
      </c>
      <c r="L71" s="30">
        <v>-15.842386898005511</v>
      </c>
      <c r="M71" s="33">
        <v>892</v>
      </c>
      <c r="N71" s="30">
        <v>-12.031558185404334</v>
      </c>
      <c r="O71" s="33">
        <v>344</v>
      </c>
      <c r="P71" s="30">
        <v>-9.4736842105263115</v>
      </c>
      <c r="Q71" s="33">
        <v>204</v>
      </c>
      <c r="R71" s="30">
        <v>129.2134831460674</v>
      </c>
      <c r="S71" s="33">
        <v>2</v>
      </c>
      <c r="T71" s="30">
        <v>-75</v>
      </c>
      <c r="U71" s="33">
        <v>18</v>
      </c>
      <c r="V71" s="30">
        <v>260</v>
      </c>
      <c r="W71" s="33">
        <v>5</v>
      </c>
      <c r="X71" s="30">
        <v>-50</v>
      </c>
      <c r="Y71" s="36">
        <v>34577</v>
      </c>
      <c r="Z71" s="30">
        <v>-13.923325865073434</v>
      </c>
      <c r="AA71" s="33">
        <v>372</v>
      </c>
      <c r="AB71" s="30">
        <v>-18.241758241758244</v>
      </c>
      <c r="AC71" s="33">
        <v>0</v>
      </c>
      <c r="AD71" s="30" t="s">
        <v>161</v>
      </c>
      <c r="AE71" s="33">
        <v>1</v>
      </c>
      <c r="AF71" s="30">
        <v>-50</v>
      </c>
      <c r="AG71" s="33">
        <v>39</v>
      </c>
      <c r="AH71" s="30">
        <v>8.333333333333325</v>
      </c>
      <c r="AI71" s="36">
        <v>412</v>
      </c>
      <c r="AJ71" s="30">
        <v>-16.430020283975654</v>
      </c>
    </row>
    <row r="73" spans="1:36" x14ac:dyDescent="0.25">
      <c r="A73" s="1" t="s">
        <v>124</v>
      </c>
    </row>
  </sheetData>
  <mergeCells count="20">
    <mergeCell ref="A4:B4"/>
    <mergeCell ref="S2:T2"/>
    <mergeCell ref="U2:V2"/>
    <mergeCell ref="W2:X2"/>
    <mergeCell ref="Y2:Z2"/>
    <mergeCell ref="A1:AJ1"/>
    <mergeCell ref="A2:A3"/>
    <mergeCell ref="B2:B3"/>
    <mergeCell ref="C2:F2"/>
    <mergeCell ref="G2:H2"/>
    <mergeCell ref="I2:J2"/>
    <mergeCell ref="K2:L2"/>
    <mergeCell ref="M2:N2"/>
    <mergeCell ref="O2:P2"/>
    <mergeCell ref="Q2:R2"/>
    <mergeCell ref="AE2:AF2"/>
    <mergeCell ref="AG2:AH2"/>
    <mergeCell ref="AI2:AJ2"/>
    <mergeCell ref="AA2:AB2"/>
    <mergeCell ref="AC2:AD2"/>
  </mergeCells>
  <phoneticPr fontId="16" type="noConversion"/>
  <pageMargins left="0.7" right="0.7" top="0.75" bottom="0.75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J1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ColWidth="10" defaultRowHeight="11.9" x14ac:dyDescent="0.25"/>
  <cols>
    <col min="1" max="1" width="12" style="1" customWidth="1"/>
    <col min="2" max="3" width="13.5703125" style="1" bestFit="1" customWidth="1"/>
    <col min="4" max="4" width="8.28515625" style="13" bestFit="1" customWidth="1"/>
    <col min="5" max="5" width="12" style="1" bestFit="1" customWidth="1"/>
    <col min="6" max="6" width="7.7109375" style="13" bestFit="1" customWidth="1"/>
    <col min="7" max="7" width="12" style="1" bestFit="1" customWidth="1"/>
    <col min="8" max="8" width="7.7109375" style="13" bestFit="1" customWidth="1"/>
    <col min="9" max="9" width="12" style="1" bestFit="1" customWidth="1"/>
    <col min="10" max="10" width="7.7109375" style="13" bestFit="1" customWidth="1"/>
    <col min="11" max="16384" width="10" style="1"/>
  </cols>
  <sheetData>
    <row r="1" spans="1:10" ht="26" x14ac:dyDescent="0.25">
      <c r="A1" s="51" t="s">
        <v>96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x14ac:dyDescent="0.25">
      <c r="A2" s="45" t="s">
        <v>0</v>
      </c>
      <c r="B2" s="47" t="s">
        <v>3</v>
      </c>
      <c r="C2" s="48"/>
      <c r="D2" s="49"/>
      <c r="E2" s="47" t="s">
        <v>4</v>
      </c>
      <c r="F2" s="49"/>
      <c r="G2" s="47" t="s">
        <v>5</v>
      </c>
      <c r="H2" s="49"/>
      <c r="I2" s="47" t="s">
        <v>6</v>
      </c>
      <c r="J2" s="49"/>
    </row>
    <row r="3" spans="1:10" ht="23.75" x14ac:dyDescent="0.25">
      <c r="A3" s="46"/>
      <c r="B3" s="6" t="s">
        <v>77</v>
      </c>
      <c r="C3" s="6" t="s">
        <v>78</v>
      </c>
      <c r="D3" s="11" t="s">
        <v>79</v>
      </c>
      <c r="E3" s="5" t="s">
        <v>77</v>
      </c>
      <c r="F3" s="11" t="s">
        <v>79</v>
      </c>
      <c r="G3" s="5" t="s">
        <v>77</v>
      </c>
      <c r="H3" s="11" t="s">
        <v>79</v>
      </c>
      <c r="I3" s="5" t="s">
        <v>77</v>
      </c>
      <c r="J3" s="11" t="s">
        <v>79</v>
      </c>
    </row>
    <row r="4" spans="1:10" x14ac:dyDescent="0.25">
      <c r="A4" s="22" t="s">
        <v>7</v>
      </c>
      <c r="B4" s="37">
        <f>SUM(B5:B16)</f>
        <v>28686435</v>
      </c>
      <c r="C4" s="37">
        <f>SUM(C5:C16)</f>
        <v>22715841</v>
      </c>
      <c r="D4" s="38">
        <f>100*(B4/C4-1)</f>
        <v>26.283834263499205</v>
      </c>
      <c r="E4" s="37">
        <f>SUM(E5:E16)</f>
        <v>13415050</v>
      </c>
      <c r="F4" s="39">
        <v>25.853624946150045</v>
      </c>
      <c r="G4" s="37">
        <f>SUM(G5:G16)</f>
        <v>13543945</v>
      </c>
      <c r="H4" s="39">
        <v>27.362933361569453</v>
      </c>
      <c r="I4" s="37">
        <f>SUM(I5:I16)</f>
        <v>1727440</v>
      </c>
      <c r="J4" s="39">
        <v>21.44040706972925</v>
      </c>
    </row>
    <row r="5" spans="1:10" x14ac:dyDescent="0.25">
      <c r="A5" s="23" t="s">
        <v>101</v>
      </c>
      <c r="B5" s="40">
        <f>SUM(E5,G5,I5)</f>
        <v>2770866</v>
      </c>
      <c r="C5" s="40">
        <v>1782313</v>
      </c>
      <c r="D5" s="41">
        <f>IFERROR(100*(B5/C5-1),"")</f>
        <v>55.464612556829238</v>
      </c>
      <c r="E5" s="40">
        <v>1298218</v>
      </c>
      <c r="F5" s="27">
        <v>53.266157832911261</v>
      </c>
      <c r="G5" s="40">
        <v>1327565</v>
      </c>
      <c r="H5" s="27">
        <v>58.63152209500457</v>
      </c>
      <c r="I5" s="40">
        <v>145083</v>
      </c>
      <c r="J5" s="27">
        <v>47.454061305797211</v>
      </c>
    </row>
    <row r="6" spans="1:10" x14ac:dyDescent="0.25">
      <c r="A6" s="24" t="s">
        <v>100</v>
      </c>
      <c r="B6" s="40">
        <f t="shared" ref="B6:B9" si="0">SUM(E6,G6,I6)</f>
        <v>2512109</v>
      </c>
      <c r="C6" s="40">
        <v>1724880</v>
      </c>
      <c r="D6" s="41">
        <f t="shared" ref="D6:D16" si="1">IFERROR(100*(B6/C6-1),"")</f>
        <v>45.639638699503735</v>
      </c>
      <c r="E6" s="40">
        <v>1170456</v>
      </c>
      <c r="F6" s="27">
        <v>42.799661806456179</v>
      </c>
      <c r="G6" s="40">
        <v>1204987</v>
      </c>
      <c r="H6" s="27">
        <v>48.444396810320512</v>
      </c>
      <c r="I6" s="40">
        <v>136666</v>
      </c>
      <c r="J6" s="27">
        <v>46.185606708882432</v>
      </c>
    </row>
    <row r="7" spans="1:10" x14ac:dyDescent="0.25">
      <c r="A7" s="24" t="s">
        <v>113</v>
      </c>
      <c r="B7" s="40">
        <f t="shared" si="0"/>
        <v>2141992</v>
      </c>
      <c r="C7" s="40">
        <v>1472193</v>
      </c>
      <c r="D7" s="41">
        <f t="shared" si="1"/>
        <v>45.496684198335416</v>
      </c>
      <c r="E7" s="40">
        <v>987545</v>
      </c>
      <c r="F7" s="27">
        <v>43.403243161610639</v>
      </c>
      <c r="G7" s="40">
        <v>1014526</v>
      </c>
      <c r="H7" s="27">
        <v>49.368970919070442</v>
      </c>
      <c r="I7" s="40">
        <v>139921</v>
      </c>
      <c r="J7" s="27">
        <v>34.106157031130202</v>
      </c>
    </row>
    <row r="8" spans="1:10" x14ac:dyDescent="0.25">
      <c r="A8" s="24" t="s">
        <v>110</v>
      </c>
      <c r="B8" s="40">
        <f t="shared" si="0"/>
        <v>2110954</v>
      </c>
      <c r="C8" s="40">
        <v>1497105</v>
      </c>
      <c r="D8" s="41">
        <f t="shared" si="1"/>
        <v>41.00240130117794</v>
      </c>
      <c r="E8" s="40">
        <v>982857</v>
      </c>
      <c r="F8" s="27">
        <v>41.293244107732008</v>
      </c>
      <c r="G8" s="40">
        <v>995518</v>
      </c>
      <c r="H8" s="27">
        <v>43.553752734393591</v>
      </c>
      <c r="I8" s="40">
        <v>132579</v>
      </c>
      <c r="J8" s="27">
        <v>22.748104324639606</v>
      </c>
    </row>
    <row r="9" spans="1:10" x14ac:dyDescent="0.25">
      <c r="A9" s="24" t="s">
        <v>111</v>
      </c>
      <c r="B9" s="40">
        <f t="shared" si="0"/>
        <v>2268310</v>
      </c>
      <c r="C9" s="40">
        <v>1683022</v>
      </c>
      <c r="D9" s="41">
        <f t="shared" si="1"/>
        <v>34.776015999790857</v>
      </c>
      <c r="E9" s="40">
        <v>1052036</v>
      </c>
      <c r="F9" s="27">
        <v>33.866746067798893</v>
      </c>
      <c r="G9" s="40">
        <v>1074389</v>
      </c>
      <c r="H9" s="27">
        <v>37.588362753434623</v>
      </c>
      <c r="I9" s="40">
        <v>141885</v>
      </c>
      <c r="J9" s="27">
        <v>22.033767105025493</v>
      </c>
    </row>
    <row r="10" spans="1:10" x14ac:dyDescent="0.25">
      <c r="A10" s="24" t="s">
        <v>112</v>
      </c>
      <c r="B10" s="40">
        <f t="shared" ref="B10" si="2">SUM(E10,G10,I10)</f>
        <v>2219151</v>
      </c>
      <c r="C10" s="40">
        <v>1771962</v>
      </c>
      <c r="D10" s="41">
        <f t="shared" si="1"/>
        <v>25.236940747036329</v>
      </c>
      <c r="E10" s="40">
        <v>1029895</v>
      </c>
      <c r="F10" s="27">
        <v>24.917824801263365</v>
      </c>
      <c r="G10" s="40">
        <v>1050285</v>
      </c>
      <c r="H10" s="27">
        <v>26.254994734792202</v>
      </c>
      <c r="I10" s="40">
        <v>138971</v>
      </c>
      <c r="J10" s="27">
        <v>20.188016743349358</v>
      </c>
    </row>
    <row r="11" spans="1:10" x14ac:dyDescent="0.25">
      <c r="A11" s="24" t="s">
        <v>114</v>
      </c>
      <c r="B11" s="40">
        <f t="shared" ref="B11" si="3">SUM(E11,G11,I11)</f>
        <v>2501969</v>
      </c>
      <c r="C11" s="40">
        <v>2153857</v>
      </c>
      <c r="D11" s="41">
        <f t="shared" si="1"/>
        <v>16.162261468611881</v>
      </c>
      <c r="E11" s="40">
        <v>1165738</v>
      </c>
      <c r="F11" s="27">
        <v>16.305599288041783</v>
      </c>
      <c r="G11" s="40">
        <v>1188866</v>
      </c>
      <c r="H11" s="27">
        <v>16.164289866967607</v>
      </c>
      <c r="I11" s="40">
        <v>147365</v>
      </c>
      <c r="J11" s="27">
        <v>15.024665147210348</v>
      </c>
    </row>
    <row r="12" spans="1:10" x14ac:dyDescent="0.25">
      <c r="A12" s="24" t="s">
        <v>115</v>
      </c>
      <c r="B12" s="40">
        <f t="shared" ref="B12" si="4">SUM(E12,G12,I12)</f>
        <v>2359550</v>
      </c>
      <c r="C12" s="40">
        <v>2093236</v>
      </c>
      <c r="D12" s="41">
        <f t="shared" si="1"/>
        <v>12.722597929712665</v>
      </c>
      <c r="E12" s="40">
        <v>1115180</v>
      </c>
      <c r="F12" s="27">
        <v>13.429283425723447</v>
      </c>
      <c r="G12" s="40">
        <v>1093971</v>
      </c>
      <c r="H12" s="27">
        <v>11.572200039775415</v>
      </c>
      <c r="I12" s="40">
        <v>150399</v>
      </c>
      <c r="J12" s="27">
        <v>16.065626905179009</v>
      </c>
    </row>
    <row r="13" spans="1:10" x14ac:dyDescent="0.25">
      <c r="A13" s="24" t="s">
        <v>116</v>
      </c>
      <c r="B13" s="40">
        <f t="shared" ref="B13" si="5">SUM(E13,G13,I13)</f>
        <v>2311792</v>
      </c>
      <c r="C13" s="40">
        <v>2017157</v>
      </c>
      <c r="D13" s="41">
        <f t="shared" si="1"/>
        <v>14.606448580849186</v>
      </c>
      <c r="E13" s="40">
        <v>1086776</v>
      </c>
      <c r="F13" s="27">
        <v>15.87951164898438</v>
      </c>
      <c r="G13" s="40">
        <v>1079767</v>
      </c>
      <c r="H13" s="27">
        <v>13.118619990278081</v>
      </c>
      <c r="I13" s="40">
        <v>145249</v>
      </c>
      <c r="J13" s="27">
        <v>16.41993219143496</v>
      </c>
    </row>
    <row r="14" spans="1:10" x14ac:dyDescent="0.25">
      <c r="A14" s="24" t="s">
        <v>117</v>
      </c>
      <c r="B14" s="40">
        <f t="shared" ref="B14" si="6">SUM(E14,G14,I14)</f>
        <v>2382464</v>
      </c>
      <c r="C14" s="40">
        <v>2042703</v>
      </c>
      <c r="D14" s="41">
        <f t="shared" si="1"/>
        <v>16.632912371499931</v>
      </c>
      <c r="E14" s="40">
        <v>1117278</v>
      </c>
      <c r="F14" s="27">
        <v>16.992093218555326</v>
      </c>
      <c r="G14" s="40">
        <v>1114118</v>
      </c>
      <c r="H14" s="27">
        <v>16.509071895424832</v>
      </c>
      <c r="I14" s="40">
        <v>151068</v>
      </c>
      <c r="J14" s="27">
        <v>14.924305819703299</v>
      </c>
    </row>
    <row r="15" spans="1:10" x14ac:dyDescent="0.25">
      <c r="A15" s="24" t="s">
        <v>119</v>
      </c>
      <c r="B15" s="40">
        <f t="shared" ref="B15" si="7">SUM(E15,G15,I15)</f>
        <v>2391140</v>
      </c>
      <c r="C15" s="40">
        <v>2061646</v>
      </c>
      <c r="D15" s="41">
        <f t="shared" si="1"/>
        <v>15.982084218144132</v>
      </c>
      <c r="E15" s="40">
        <v>1133056</v>
      </c>
      <c r="F15" s="27">
        <v>15.451496974260582</v>
      </c>
      <c r="G15" s="40">
        <v>1114842</v>
      </c>
      <c r="H15" s="27">
        <v>17.534648642835915</v>
      </c>
      <c r="I15" s="40">
        <v>143242</v>
      </c>
      <c r="J15" s="27">
        <v>8.7547737091055353</v>
      </c>
    </row>
    <row r="16" spans="1:10" x14ac:dyDescent="0.25">
      <c r="A16" s="24" t="s">
        <v>120</v>
      </c>
      <c r="B16" s="40">
        <f t="shared" ref="B16" si="8">SUM(E16,G16,I16)</f>
        <v>2716138</v>
      </c>
      <c r="C16" s="40">
        <v>2415767</v>
      </c>
      <c r="D16" s="41">
        <f t="shared" si="1"/>
        <v>12.433773621379874</v>
      </c>
      <c r="E16" s="40">
        <v>1276015</v>
      </c>
      <c r="F16" s="27">
        <v>12.104508990658358</v>
      </c>
      <c r="G16" s="40">
        <v>1285111</v>
      </c>
      <c r="H16" s="27">
        <v>13.045164899737149</v>
      </c>
      <c r="I16" s="40">
        <v>155012</v>
      </c>
      <c r="J16" s="27">
        <v>10.157904461405076</v>
      </c>
    </row>
    <row r="18" spans="1:1" x14ac:dyDescent="0.25">
      <c r="A18" s="1" t="s">
        <v>124</v>
      </c>
    </row>
  </sheetData>
  <mergeCells count="6">
    <mergeCell ref="A1:J1"/>
    <mergeCell ref="A2:A3"/>
    <mergeCell ref="I2:J2"/>
    <mergeCell ref="G2:H2"/>
    <mergeCell ref="E2:F2"/>
    <mergeCell ref="B2:D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성별 입국(12월)</vt:lpstr>
      <vt:lpstr>연령별 입국(12월)</vt:lpstr>
      <vt:lpstr>목적별 입국(12월)</vt:lpstr>
      <vt:lpstr>교통수단별 입국(12월)</vt:lpstr>
      <vt:lpstr>성별 입국(1~12월)</vt:lpstr>
      <vt:lpstr>연령별 입국(1~12월)</vt:lpstr>
      <vt:lpstr>목적별 입국(1~12월)</vt:lpstr>
      <vt:lpstr>교통수단별 입국(1~12월)</vt:lpstr>
      <vt:lpstr>성별 출국</vt:lpstr>
      <vt:lpstr>연령별 출국</vt:lpstr>
      <vt:lpstr>교통수단별 출국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2015-07-17T06:27:27Z</cp:lastPrinted>
  <dcterms:created xsi:type="dcterms:W3CDTF">2015-02-16T02:21:56Z</dcterms:created>
  <dcterms:modified xsi:type="dcterms:W3CDTF">2025-01-24T01:45:55Z</dcterms:modified>
</cp:coreProperties>
</file>